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108" windowWidth="12120" windowHeight="8700" tabRatio="668" activeTab="4"/>
  </bookViews>
  <sheets>
    <sheet name="10 wk Combined AVG" sheetId="1" r:id="rId1"/>
    <sheet name="WK 1" sheetId="2" r:id="rId2"/>
    <sheet name="WK 2" sheetId="3" r:id="rId3"/>
    <sheet name="WK 3" sheetId="4" r:id="rId4"/>
    <sheet name="WK 4" sheetId="5" r:id="rId5"/>
    <sheet name="WK 5" sheetId="6" r:id="rId6"/>
    <sheet name="WK 6" sheetId="7" r:id="rId7"/>
    <sheet name="WK 7" sheetId="8" r:id="rId8"/>
    <sheet name="WK 8" sheetId="9" r:id="rId9"/>
    <sheet name="WK 9" sheetId="10" r:id="rId10"/>
    <sheet name="WK 10" sheetId="11" r:id="rId11"/>
    <sheet name="X-COUNT" sheetId="12" r:id="rId12"/>
  </sheets>
  <definedNames/>
  <calcPr fullCalcOnLoad="1"/>
</workbook>
</file>

<file path=xl/sharedStrings.xml><?xml version="1.0" encoding="utf-8"?>
<sst xmlns="http://schemas.openxmlformats.org/spreadsheetml/2006/main" count="154" uniqueCount="57">
  <si>
    <t>NAME</t>
  </si>
  <si>
    <t>W1</t>
  </si>
  <si>
    <t>WK2</t>
  </si>
  <si>
    <t>WK3</t>
  </si>
  <si>
    <t>WK4</t>
  </si>
  <si>
    <t>WK5</t>
  </si>
  <si>
    <t>WK6</t>
  </si>
  <si>
    <t>WK7</t>
  </si>
  <si>
    <t>WK8</t>
  </si>
  <si>
    <t>WK9</t>
  </si>
  <si>
    <t>W10</t>
  </si>
  <si>
    <t>W11</t>
  </si>
  <si>
    <t>W12</t>
  </si>
  <si>
    <t>AVG</t>
  </si>
  <si>
    <t>WK1</t>
  </si>
  <si>
    <t>DIFF</t>
  </si>
  <si>
    <t>HAND</t>
  </si>
  <si>
    <t>AVG XX'S</t>
  </si>
  <si>
    <t>RANK</t>
  </si>
  <si>
    <t>SCORE</t>
  </si>
  <si>
    <t>WK 1</t>
  </si>
  <si>
    <t>WK10</t>
  </si>
  <si>
    <t>XX'S</t>
  </si>
  <si>
    <t>WK 2</t>
  </si>
  <si>
    <t>WK 1&amp;2 Avg.</t>
  </si>
  <si>
    <t>WK 1-3 Avg</t>
  </si>
  <si>
    <t>WK 2-4 Avg</t>
  </si>
  <si>
    <t>WK 3-5 Avg</t>
  </si>
  <si>
    <t>WK 4-6 Avg</t>
  </si>
  <si>
    <t>WK 5-7 Avg</t>
  </si>
  <si>
    <t>WK 6-8 Avg</t>
  </si>
  <si>
    <t>WK 7-9 Avg</t>
  </si>
  <si>
    <t>WK 8-10 Avg</t>
  </si>
  <si>
    <t>10 Week Combined Average</t>
  </si>
  <si>
    <t>Jeremy Whittle</t>
  </si>
  <si>
    <t>Paul Counts</t>
  </si>
  <si>
    <t>Ken Spreutels</t>
  </si>
  <si>
    <t>Trey Stinnett</t>
  </si>
  <si>
    <t>Cody Jarrett</t>
  </si>
  <si>
    <t>1st</t>
  </si>
  <si>
    <t>2nd</t>
  </si>
  <si>
    <t>3rd</t>
  </si>
  <si>
    <t>4th</t>
  </si>
  <si>
    <t>5th</t>
  </si>
  <si>
    <t>Gary Sims</t>
  </si>
  <si>
    <t>Austin Nims</t>
  </si>
  <si>
    <t>6th</t>
  </si>
  <si>
    <t>Cody Ahlgreen</t>
  </si>
  <si>
    <t>Brandon Keith</t>
  </si>
  <si>
    <t>David Murphy</t>
  </si>
  <si>
    <t>David Holloway</t>
  </si>
  <si>
    <t>7th</t>
  </si>
  <si>
    <t>8th</t>
  </si>
  <si>
    <t>t-9th</t>
  </si>
  <si>
    <t>9th</t>
  </si>
  <si>
    <t>10th</t>
  </si>
  <si>
    <t>11th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</si>
</sst>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"/>
    <numFmt numFmtId="166" formatCode="0.000"/>
    <numFmt numFmtId="167" formatCode="0.000000"/>
    <numFmt numFmtId="168" formatCode="0.00000"/>
  </numFmts>
  <fonts count="4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6"/>
      <name val="Arial"/>
      <family val="2"/>
    </font>
    <font>
      <sz val="18"/>
      <name val="Arial"/>
      <family val="2"/>
    </font>
    <font>
      <sz val="18"/>
      <name val="Comic Sans MS"/>
      <family val="4"/>
    </font>
    <font>
      <b/>
      <sz val="13"/>
      <name val="Comic Sans MS"/>
      <family val="4"/>
    </font>
    <font>
      <sz val="13"/>
      <name val="Comic Sans MS"/>
      <family val="4"/>
    </font>
    <font>
      <sz val="17"/>
      <name val="Comic Sans MS"/>
      <family val="4"/>
    </font>
    <font>
      <b/>
      <sz val="17"/>
      <name val="Comic Sans MS"/>
      <family val="4"/>
    </font>
    <font>
      <sz val="16"/>
      <name val="Comic Sans MS"/>
      <family val="4"/>
    </font>
    <font>
      <sz val="10"/>
      <name val="Comic Sans MS"/>
      <family val="4"/>
    </font>
    <font>
      <sz val="26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3" tint="0.599990010261535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5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8" fillId="33" borderId="10" xfId="0" applyFont="1" applyFill="1" applyBorder="1" applyAlignment="1">
      <alignment/>
    </xf>
    <xf numFmtId="0" fontId="6" fillId="0" borderId="11" xfId="0" applyFont="1" applyBorder="1" applyAlignment="1">
      <alignment horizontal="center"/>
    </xf>
    <xf numFmtId="0" fontId="8" fillId="0" borderId="0" xfId="0" applyFont="1" applyAlignment="1">
      <alignment/>
    </xf>
    <xf numFmtId="0" fontId="7" fillId="34" borderId="10" xfId="0" applyFont="1" applyFill="1" applyBorder="1" applyAlignment="1">
      <alignment/>
    </xf>
    <xf numFmtId="165" fontId="7" fillId="0" borderId="11" xfId="0" applyNumberFormat="1" applyFont="1" applyBorder="1" applyAlignment="1">
      <alignment/>
    </xf>
    <xf numFmtId="0" fontId="7" fillId="34" borderId="10" xfId="0" applyFont="1" applyFill="1" applyBorder="1" applyAlignment="1">
      <alignment horizontal="center"/>
    </xf>
    <xf numFmtId="165" fontId="8" fillId="0" borderId="10" xfId="0" applyNumberFormat="1" applyFont="1" applyBorder="1" applyAlignment="1">
      <alignment/>
    </xf>
    <xf numFmtId="165" fontId="8" fillId="33" borderId="10" xfId="0" applyNumberFormat="1" applyFont="1" applyFill="1" applyBorder="1" applyAlignment="1">
      <alignment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165" fontId="8" fillId="0" borderId="0" xfId="0" applyNumberFormat="1" applyFont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0" xfId="0" applyFont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0" xfId="0" applyFont="1" applyAlignment="1">
      <alignment horizontal="center"/>
    </xf>
    <xf numFmtId="0" fontId="11" fillId="0" borderId="0" xfId="0" applyFont="1" applyAlignment="1">
      <alignment/>
    </xf>
    <xf numFmtId="0" fontId="9" fillId="0" borderId="11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165" fontId="8" fillId="0" borderId="0" xfId="0" applyNumberFormat="1" applyFont="1" applyAlignment="1">
      <alignment horizontal="right"/>
    </xf>
    <xf numFmtId="165" fontId="8" fillId="0" borderId="11" xfId="0" applyNumberFormat="1" applyFont="1" applyBorder="1" applyAlignment="1">
      <alignment/>
    </xf>
    <xf numFmtId="0" fontId="10" fillId="33" borderId="10" xfId="0" applyFont="1" applyFill="1" applyBorder="1" applyAlignment="1">
      <alignment/>
    </xf>
    <xf numFmtId="0" fontId="9" fillId="33" borderId="10" xfId="0" applyFont="1" applyFill="1" applyBorder="1" applyAlignment="1">
      <alignment horizontal="center"/>
    </xf>
    <xf numFmtId="1" fontId="9" fillId="0" borderId="11" xfId="0" applyNumberFormat="1" applyFont="1" applyBorder="1" applyAlignment="1">
      <alignment horizontal="center"/>
    </xf>
    <xf numFmtId="0" fontId="7" fillId="35" borderId="10" xfId="0" applyFont="1" applyFill="1" applyBorder="1" applyAlignment="1">
      <alignment horizontal="center"/>
    </xf>
    <xf numFmtId="165" fontId="8" fillId="14" borderId="10" xfId="0" applyNumberFormat="1" applyFont="1" applyFill="1" applyBorder="1" applyAlignment="1">
      <alignment/>
    </xf>
    <xf numFmtId="0" fontId="8" fillId="14" borderId="10" xfId="0" applyFont="1" applyFill="1" applyBorder="1" applyAlignment="1">
      <alignment horizontal="center"/>
    </xf>
    <xf numFmtId="0" fontId="8" fillId="14" borderId="10" xfId="0" applyFont="1" applyFill="1" applyBorder="1" applyAlignment="1">
      <alignment/>
    </xf>
    <xf numFmtId="1" fontId="9" fillId="14" borderId="11" xfId="0" applyNumberFormat="1" applyFont="1" applyFill="1" applyBorder="1" applyAlignment="1">
      <alignment horizontal="center"/>
    </xf>
    <xf numFmtId="1" fontId="8" fillId="14" borderId="11" xfId="0" applyNumberFormat="1" applyFont="1" applyFill="1" applyBorder="1" applyAlignment="1">
      <alignment horizontal="center"/>
    </xf>
    <xf numFmtId="165" fontId="8" fillId="14" borderId="11" xfId="0" applyNumberFormat="1" applyFont="1" applyFill="1" applyBorder="1" applyAlignment="1">
      <alignment/>
    </xf>
    <xf numFmtId="0" fontId="7" fillId="35" borderId="10" xfId="0" applyFont="1" applyFill="1" applyBorder="1" applyAlignment="1">
      <alignment/>
    </xf>
    <xf numFmtId="0" fontId="7" fillId="36" borderId="10" xfId="0" applyFont="1" applyFill="1" applyBorder="1" applyAlignment="1">
      <alignment/>
    </xf>
    <xf numFmtId="0" fontId="7" fillId="36" borderId="10" xfId="0" applyFont="1" applyFill="1" applyBorder="1" applyAlignment="1">
      <alignment horizontal="center"/>
    </xf>
    <xf numFmtId="0" fontId="10" fillId="18" borderId="10" xfId="0" applyFont="1" applyFill="1" applyBorder="1" applyAlignment="1">
      <alignment/>
    </xf>
    <xf numFmtId="0" fontId="8" fillId="18" borderId="10" xfId="0" applyFont="1" applyFill="1" applyBorder="1" applyAlignment="1">
      <alignment/>
    </xf>
    <xf numFmtId="165" fontId="8" fillId="18" borderId="10" xfId="0" applyNumberFormat="1" applyFont="1" applyFill="1" applyBorder="1" applyAlignment="1">
      <alignment/>
    </xf>
    <xf numFmtId="0" fontId="9" fillId="18" borderId="10" xfId="0" applyFont="1" applyFill="1" applyBorder="1" applyAlignment="1">
      <alignment horizontal="center"/>
    </xf>
    <xf numFmtId="165" fontId="7" fillId="35" borderId="11" xfId="0" applyNumberFormat="1" applyFont="1" applyFill="1" applyBorder="1" applyAlignment="1">
      <alignment/>
    </xf>
    <xf numFmtId="0" fontId="12" fillId="14" borderId="10" xfId="0" applyFont="1" applyFill="1" applyBorder="1" applyAlignment="1">
      <alignment horizontal="left"/>
    </xf>
    <xf numFmtId="0" fontId="8" fillId="37" borderId="10" xfId="0" applyFont="1" applyFill="1" applyBorder="1" applyAlignment="1">
      <alignment horizontal="center"/>
    </xf>
    <xf numFmtId="165" fontId="8" fillId="37" borderId="10" xfId="0" applyNumberFormat="1" applyFont="1" applyFill="1" applyBorder="1" applyAlignment="1">
      <alignment/>
    </xf>
    <xf numFmtId="0" fontId="9" fillId="0" borderId="11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165" fontId="8" fillId="0" borderId="11" xfId="0" applyNumberFormat="1" applyFont="1" applyBorder="1" applyAlignment="1">
      <alignment horizontal="center"/>
    </xf>
    <xf numFmtId="165" fontId="8" fillId="0" borderId="18" xfId="0" applyNumberFormat="1" applyFont="1" applyBorder="1" applyAlignment="1">
      <alignment horizontal="center"/>
    </xf>
    <xf numFmtId="165" fontId="8" fillId="33" borderId="11" xfId="0" applyNumberFormat="1" applyFont="1" applyFill="1" applyBorder="1" applyAlignment="1">
      <alignment horizontal="center"/>
    </xf>
    <xf numFmtId="165" fontId="8" fillId="33" borderId="18" xfId="0" applyNumberFormat="1" applyFont="1" applyFill="1" applyBorder="1" applyAlignment="1">
      <alignment horizontal="center"/>
    </xf>
    <xf numFmtId="165" fontId="8" fillId="33" borderId="10" xfId="0" applyNumberFormat="1" applyFont="1" applyFill="1" applyBorder="1" applyAlignment="1">
      <alignment horizontal="center"/>
    </xf>
    <xf numFmtId="165" fontId="8" fillId="18" borderId="10" xfId="0" applyNumberFormat="1" applyFont="1" applyFill="1" applyBorder="1" applyAlignment="1">
      <alignment horizontal="center"/>
    </xf>
    <xf numFmtId="165" fontId="8" fillId="0" borderId="10" xfId="0" applyNumberFormat="1" applyFont="1" applyBorder="1" applyAlignment="1">
      <alignment horizontal="center"/>
    </xf>
    <xf numFmtId="165" fontId="8" fillId="18" borderId="11" xfId="0" applyNumberFormat="1" applyFont="1" applyFill="1" applyBorder="1" applyAlignment="1">
      <alignment horizontal="center"/>
    </xf>
    <xf numFmtId="165" fontId="8" fillId="18" borderId="18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76200</xdr:colOff>
      <xdr:row>0</xdr:row>
      <xdr:rowOff>76200</xdr:rowOff>
    </xdr:from>
    <xdr:to>
      <xdr:col>15</xdr:col>
      <xdr:colOff>533400</xdr:colOff>
      <xdr:row>2</xdr:row>
      <xdr:rowOff>66675</xdr:rowOff>
    </xdr:to>
    <xdr:pic>
      <xdr:nvPicPr>
        <xdr:cNvPr id="1" name="Picture 12" descr="Outdoor Ameri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20300" y="76200"/>
          <a:ext cx="1066800" cy="657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14</xdr:col>
      <xdr:colOff>419100</xdr:colOff>
      <xdr:row>6</xdr:row>
      <xdr:rowOff>190500</xdr:rowOff>
    </xdr:from>
    <xdr:to>
      <xdr:col>15</xdr:col>
      <xdr:colOff>161925</xdr:colOff>
      <xdr:row>10</xdr:row>
      <xdr:rowOff>28575</xdr:rowOff>
    </xdr:to>
    <xdr:sp>
      <xdr:nvSpPr>
        <xdr:cNvPr id="2" name="WordArt 13"/>
        <xdr:cNvSpPr>
          <a:spLocks/>
        </xdr:cNvSpPr>
      </xdr:nvSpPr>
      <xdr:spPr>
        <a:xfrm rot="5400000">
          <a:off x="10363200" y="2162175"/>
          <a:ext cx="352425" cy="11334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Impact"/>
              <a:cs typeface="Impact"/>
            </a:rPr>
            <a:t>Class:</a:t>
          </a:r>
        </a:p>
      </xdr:txBody>
    </xdr:sp>
    <xdr:clientData/>
  </xdr:twoCellAnchor>
  <xdr:twoCellAnchor>
    <xdr:from>
      <xdr:col>14</xdr:col>
      <xdr:colOff>76200</xdr:colOff>
      <xdr:row>2</xdr:row>
      <xdr:rowOff>285750</xdr:rowOff>
    </xdr:from>
    <xdr:to>
      <xdr:col>15</xdr:col>
      <xdr:colOff>581025</xdr:colOff>
      <xdr:row>5</xdr:row>
      <xdr:rowOff>238125</xdr:rowOff>
    </xdr:to>
    <xdr:sp>
      <xdr:nvSpPr>
        <xdr:cNvPr id="3" name="WordArt 14"/>
        <xdr:cNvSpPr>
          <a:spLocks/>
        </xdr:cNvSpPr>
      </xdr:nvSpPr>
      <xdr:spPr>
        <a:xfrm>
          <a:off x="10020300" y="952500"/>
          <a:ext cx="1114425" cy="9334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Impact"/>
              <a:cs typeface="Impact"/>
            </a:rPr>
            <a:t>IndividualNo HandicapScores</a:t>
          </a:r>
        </a:p>
      </xdr:txBody>
    </xdr:sp>
    <xdr:clientData/>
  </xdr:twoCellAnchor>
  <xdr:twoCellAnchor>
    <xdr:from>
      <xdr:col>14</xdr:col>
      <xdr:colOff>228600</xdr:colOff>
      <xdr:row>10</xdr:row>
      <xdr:rowOff>133350</xdr:rowOff>
    </xdr:from>
    <xdr:to>
      <xdr:col>15</xdr:col>
      <xdr:colOff>352425</xdr:colOff>
      <xdr:row>20</xdr:row>
      <xdr:rowOff>76200</xdr:rowOff>
    </xdr:to>
    <xdr:sp>
      <xdr:nvSpPr>
        <xdr:cNvPr id="4" name="WordArt 15"/>
        <xdr:cNvSpPr>
          <a:spLocks/>
        </xdr:cNvSpPr>
      </xdr:nvSpPr>
      <xdr:spPr>
        <a:xfrm rot="5400000">
          <a:off x="10172700" y="3400425"/>
          <a:ext cx="733425" cy="3181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Impact"/>
              <a:cs typeface="Impact"/>
            </a:rPr>
            <a:t>OPEN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152400</xdr:colOff>
      <xdr:row>0</xdr:row>
      <xdr:rowOff>152400</xdr:rowOff>
    </xdr:from>
    <xdr:to>
      <xdr:col>5</xdr:col>
      <xdr:colOff>0</xdr:colOff>
      <xdr:row>4</xdr:row>
      <xdr:rowOff>228600</xdr:rowOff>
    </xdr:to>
    <xdr:pic>
      <xdr:nvPicPr>
        <xdr:cNvPr id="1" name="Picture 1" descr="Outdoor Ameri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152400"/>
          <a:ext cx="1866900" cy="1143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581025</xdr:colOff>
      <xdr:row>5</xdr:row>
      <xdr:rowOff>95250</xdr:rowOff>
    </xdr:from>
    <xdr:to>
      <xdr:col>9</xdr:col>
      <xdr:colOff>609600</xdr:colOff>
      <xdr:row>7</xdr:row>
      <xdr:rowOff>114300</xdr:rowOff>
    </xdr:to>
    <xdr:sp>
      <xdr:nvSpPr>
        <xdr:cNvPr id="2" name="WordArt 2"/>
        <xdr:cNvSpPr>
          <a:spLocks/>
        </xdr:cNvSpPr>
      </xdr:nvSpPr>
      <xdr:spPr>
        <a:xfrm>
          <a:off x="1190625" y="1476375"/>
          <a:ext cx="10048875" cy="457200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PerspectiveBottomRight">
              <a:rot lat="0" lon="21239998" rev="0"/>
            </a:camera>
            <a:lightRig rig="legacyHarsh3" dir="l"/>
          </a:scene3d>
          <a:sp3d extrusionH="430200" prstMaterial="legacyMatte">
            <a:extrusionClr>
              <a:srgbClr val="C0C0C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DCEBF5"/>
                  </a:gs>
                  <a:gs pos="8000">
                    <a:srgbClr val="83A7C3"/>
                  </a:gs>
                  <a:gs pos="13000">
                    <a:srgbClr val="768FB9"/>
                  </a:gs>
                  <a:gs pos="21001">
                    <a:srgbClr val="83A7C3"/>
                  </a:gs>
                  <a:gs pos="52000">
                    <a:srgbClr val="FFFFFF"/>
                  </a:gs>
                  <a:gs pos="56000">
                    <a:srgbClr val="9C6563"/>
                  </a:gs>
                  <a:gs pos="58000">
                    <a:srgbClr val="80302D"/>
                  </a:gs>
                  <a:gs pos="71001">
                    <a:srgbClr val="C0524E"/>
                  </a:gs>
                  <a:gs pos="94000">
                    <a:srgbClr val="EBDAD4"/>
                  </a:gs>
                  <a:gs pos="100000">
                    <a:srgbClr val="55261C"/>
                  </a:gs>
                </a:gsLst>
                <a:lin ang="5400000" scaled="1"/>
              </a:gradFill>
              <a:latin typeface="Arial Black"/>
              <a:cs typeface="Arial Black"/>
            </a:rPr>
            <a:t>Week 9 League Results</a:t>
          </a:r>
        </a:p>
      </xdr:txBody>
    </xdr:sp>
    <xdr:clientData/>
  </xdr:twoCellAnchor>
  <xdr:twoCellAnchor>
    <xdr:from>
      <xdr:col>5</xdr:col>
      <xdr:colOff>1162050</xdr:colOff>
      <xdr:row>2</xdr:row>
      <xdr:rowOff>114300</xdr:rowOff>
    </xdr:from>
    <xdr:to>
      <xdr:col>6</xdr:col>
      <xdr:colOff>895350</xdr:colOff>
      <xdr:row>3</xdr:row>
      <xdr:rowOff>123825</xdr:rowOff>
    </xdr:to>
    <xdr:sp>
      <xdr:nvSpPr>
        <xdr:cNvPr id="3" name="WordArt 4"/>
        <xdr:cNvSpPr>
          <a:spLocks/>
        </xdr:cNvSpPr>
      </xdr:nvSpPr>
      <xdr:spPr>
        <a:xfrm>
          <a:off x="7677150" y="628650"/>
          <a:ext cx="1104900" cy="304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rial Black"/>
              <a:cs typeface="Arial Black"/>
            </a:rPr>
            <a:t>Class:</a:t>
          </a:r>
        </a:p>
      </xdr:txBody>
    </xdr:sp>
    <xdr:clientData/>
  </xdr:twoCellAnchor>
  <xdr:twoCellAnchor>
    <xdr:from>
      <xdr:col>7</xdr:col>
      <xdr:colOff>219075</xdr:colOff>
      <xdr:row>2</xdr:row>
      <xdr:rowOff>9525</xdr:rowOff>
    </xdr:from>
    <xdr:to>
      <xdr:col>9</xdr:col>
      <xdr:colOff>419100</xdr:colOff>
      <xdr:row>4</xdr:row>
      <xdr:rowOff>38100</xdr:rowOff>
    </xdr:to>
    <xdr:sp>
      <xdr:nvSpPr>
        <xdr:cNvPr id="4" name="WordArt 5"/>
        <xdr:cNvSpPr>
          <a:spLocks/>
        </xdr:cNvSpPr>
      </xdr:nvSpPr>
      <xdr:spPr>
        <a:xfrm>
          <a:off x="9020175" y="523875"/>
          <a:ext cx="2028825" cy="5810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Impact"/>
              <a:cs typeface="Impact"/>
            </a:rPr>
            <a:t>OPEN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152400</xdr:colOff>
      <xdr:row>0</xdr:row>
      <xdr:rowOff>152400</xdr:rowOff>
    </xdr:from>
    <xdr:to>
      <xdr:col>5</xdr:col>
      <xdr:colOff>0</xdr:colOff>
      <xdr:row>4</xdr:row>
      <xdr:rowOff>228600</xdr:rowOff>
    </xdr:to>
    <xdr:pic>
      <xdr:nvPicPr>
        <xdr:cNvPr id="1" name="Picture 1" descr="Outdoor Ameri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152400"/>
          <a:ext cx="1866900" cy="1143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581025</xdr:colOff>
      <xdr:row>5</xdr:row>
      <xdr:rowOff>95250</xdr:rowOff>
    </xdr:from>
    <xdr:to>
      <xdr:col>9</xdr:col>
      <xdr:colOff>609600</xdr:colOff>
      <xdr:row>7</xdr:row>
      <xdr:rowOff>114300</xdr:rowOff>
    </xdr:to>
    <xdr:sp>
      <xdr:nvSpPr>
        <xdr:cNvPr id="2" name="WordArt 2"/>
        <xdr:cNvSpPr>
          <a:spLocks/>
        </xdr:cNvSpPr>
      </xdr:nvSpPr>
      <xdr:spPr>
        <a:xfrm>
          <a:off x="1190625" y="1476375"/>
          <a:ext cx="10220325" cy="457200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PerspectiveBottomRight">
              <a:rot lat="0" lon="21239998" rev="0"/>
            </a:camera>
            <a:lightRig rig="legacyHarsh3" dir="l"/>
          </a:scene3d>
          <a:sp3d extrusionH="430200" prstMaterial="legacyMatte">
            <a:extrusionClr>
              <a:srgbClr val="C0C0C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DCEBF5"/>
                  </a:gs>
                  <a:gs pos="8000">
                    <a:srgbClr val="83A7C3"/>
                  </a:gs>
                  <a:gs pos="13000">
                    <a:srgbClr val="768FB9"/>
                  </a:gs>
                  <a:gs pos="21001">
                    <a:srgbClr val="83A7C3"/>
                  </a:gs>
                  <a:gs pos="52000">
                    <a:srgbClr val="FFFFFF"/>
                  </a:gs>
                  <a:gs pos="56000">
                    <a:srgbClr val="9C6563"/>
                  </a:gs>
                  <a:gs pos="58000">
                    <a:srgbClr val="80302D"/>
                  </a:gs>
                  <a:gs pos="71001">
                    <a:srgbClr val="C0524E"/>
                  </a:gs>
                  <a:gs pos="94000">
                    <a:srgbClr val="EBDAD4"/>
                  </a:gs>
                  <a:gs pos="100000">
                    <a:srgbClr val="55261C"/>
                  </a:gs>
                </a:gsLst>
                <a:lin ang="5400000" scaled="1"/>
              </a:gradFill>
              <a:latin typeface="Arial Black"/>
              <a:cs typeface="Arial Black"/>
            </a:rPr>
            <a:t>Week 10 League Results</a:t>
          </a:r>
        </a:p>
      </xdr:txBody>
    </xdr:sp>
    <xdr:clientData/>
  </xdr:twoCellAnchor>
  <xdr:twoCellAnchor>
    <xdr:from>
      <xdr:col>5</xdr:col>
      <xdr:colOff>1162050</xdr:colOff>
      <xdr:row>2</xdr:row>
      <xdr:rowOff>114300</xdr:rowOff>
    </xdr:from>
    <xdr:to>
      <xdr:col>6</xdr:col>
      <xdr:colOff>895350</xdr:colOff>
      <xdr:row>3</xdr:row>
      <xdr:rowOff>123825</xdr:rowOff>
    </xdr:to>
    <xdr:sp>
      <xdr:nvSpPr>
        <xdr:cNvPr id="3" name="WordArt 4"/>
        <xdr:cNvSpPr>
          <a:spLocks/>
        </xdr:cNvSpPr>
      </xdr:nvSpPr>
      <xdr:spPr>
        <a:xfrm>
          <a:off x="7677150" y="628650"/>
          <a:ext cx="1276350" cy="304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rial Black"/>
              <a:cs typeface="Arial Black"/>
            </a:rPr>
            <a:t>Class:</a:t>
          </a:r>
        </a:p>
      </xdr:txBody>
    </xdr:sp>
    <xdr:clientData/>
  </xdr:twoCellAnchor>
  <xdr:twoCellAnchor>
    <xdr:from>
      <xdr:col>7</xdr:col>
      <xdr:colOff>180975</xdr:colOff>
      <xdr:row>2</xdr:row>
      <xdr:rowOff>9525</xdr:rowOff>
    </xdr:from>
    <xdr:to>
      <xdr:col>9</xdr:col>
      <xdr:colOff>390525</xdr:colOff>
      <xdr:row>4</xdr:row>
      <xdr:rowOff>38100</xdr:rowOff>
    </xdr:to>
    <xdr:sp>
      <xdr:nvSpPr>
        <xdr:cNvPr id="4" name="WordArt 5"/>
        <xdr:cNvSpPr>
          <a:spLocks/>
        </xdr:cNvSpPr>
      </xdr:nvSpPr>
      <xdr:spPr>
        <a:xfrm>
          <a:off x="9153525" y="523875"/>
          <a:ext cx="2038350" cy="5810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Impact"/>
              <a:cs typeface="Impact"/>
            </a:rPr>
            <a:t>OPEN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95250</xdr:colOff>
      <xdr:row>1</xdr:row>
      <xdr:rowOff>57150</xdr:rowOff>
    </xdr:from>
    <xdr:to>
      <xdr:col>16</xdr:col>
      <xdr:colOff>514350</xdr:colOff>
      <xdr:row>3</xdr:row>
      <xdr:rowOff>190500</xdr:rowOff>
    </xdr:to>
    <xdr:pic>
      <xdr:nvPicPr>
        <xdr:cNvPr id="1" name="Picture 2" descr="Outdoor Ameri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29825" y="314325"/>
          <a:ext cx="1028700" cy="647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15</xdr:col>
      <xdr:colOff>466725</xdr:colOff>
      <xdr:row>11</xdr:row>
      <xdr:rowOff>219075</xdr:rowOff>
    </xdr:from>
    <xdr:to>
      <xdr:col>16</xdr:col>
      <xdr:colOff>200025</xdr:colOff>
      <xdr:row>15</xdr:row>
      <xdr:rowOff>133350</xdr:rowOff>
    </xdr:to>
    <xdr:sp>
      <xdr:nvSpPr>
        <xdr:cNvPr id="2" name="WordArt 3"/>
        <xdr:cNvSpPr>
          <a:spLocks/>
        </xdr:cNvSpPr>
      </xdr:nvSpPr>
      <xdr:spPr>
        <a:xfrm rot="5400000">
          <a:off x="10401300" y="2981325"/>
          <a:ext cx="342900" cy="9048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Impact"/>
              <a:cs typeface="Impact"/>
            </a:rPr>
            <a:t>Class:</a:t>
          </a:r>
        </a:p>
      </xdr:txBody>
    </xdr:sp>
    <xdr:clientData/>
  </xdr:twoCellAnchor>
  <xdr:twoCellAnchor>
    <xdr:from>
      <xdr:col>15</xdr:col>
      <xdr:colOff>76200</xdr:colOff>
      <xdr:row>6</xdr:row>
      <xdr:rowOff>114300</xdr:rowOff>
    </xdr:from>
    <xdr:to>
      <xdr:col>16</xdr:col>
      <xdr:colOff>561975</xdr:colOff>
      <xdr:row>9</xdr:row>
      <xdr:rowOff>28575</xdr:rowOff>
    </xdr:to>
    <xdr:sp>
      <xdr:nvSpPr>
        <xdr:cNvPr id="3" name="WordArt 4"/>
        <xdr:cNvSpPr>
          <a:spLocks/>
        </xdr:cNvSpPr>
      </xdr:nvSpPr>
      <xdr:spPr>
        <a:xfrm>
          <a:off x="10010775" y="1638300"/>
          <a:ext cx="1095375" cy="6572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Impact"/>
              <a:cs typeface="Impact"/>
            </a:rPr>
            <a:t>INDIVIDUAL X-COUNT</a:t>
          </a:r>
        </a:p>
      </xdr:txBody>
    </xdr:sp>
    <xdr:clientData/>
  </xdr:twoCellAnchor>
  <xdr:twoCellAnchor>
    <xdr:from>
      <xdr:col>15</xdr:col>
      <xdr:colOff>219075</xdr:colOff>
      <xdr:row>15</xdr:row>
      <xdr:rowOff>57150</xdr:rowOff>
    </xdr:from>
    <xdr:to>
      <xdr:col>16</xdr:col>
      <xdr:colOff>419100</xdr:colOff>
      <xdr:row>26</xdr:row>
      <xdr:rowOff>85725</xdr:rowOff>
    </xdr:to>
    <xdr:sp>
      <xdr:nvSpPr>
        <xdr:cNvPr id="4" name="WordArt 5"/>
        <xdr:cNvSpPr>
          <a:spLocks/>
        </xdr:cNvSpPr>
      </xdr:nvSpPr>
      <xdr:spPr>
        <a:xfrm rot="5400000">
          <a:off x="10153650" y="3810000"/>
          <a:ext cx="809625" cy="27527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Impact"/>
              <a:cs typeface="Impact"/>
            </a:rPr>
            <a:t> OPEN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1238250</xdr:colOff>
      <xdr:row>0</xdr:row>
      <xdr:rowOff>0</xdr:rowOff>
    </xdr:from>
    <xdr:to>
      <xdr:col>2</xdr:col>
      <xdr:colOff>133350</xdr:colOff>
      <xdr:row>4</xdr:row>
      <xdr:rowOff>76200</xdr:rowOff>
    </xdr:to>
    <xdr:pic>
      <xdr:nvPicPr>
        <xdr:cNvPr id="1" name="Picture 1" descr="Outdoor Ameri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47850" y="0"/>
          <a:ext cx="1866900" cy="1143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419100</xdr:colOff>
      <xdr:row>5</xdr:row>
      <xdr:rowOff>66675</xdr:rowOff>
    </xdr:from>
    <xdr:to>
      <xdr:col>9</xdr:col>
      <xdr:colOff>314325</xdr:colOff>
      <xdr:row>8</xdr:row>
      <xdr:rowOff>76200</xdr:rowOff>
    </xdr:to>
    <xdr:sp>
      <xdr:nvSpPr>
        <xdr:cNvPr id="2" name="WordArt 2"/>
        <xdr:cNvSpPr>
          <a:spLocks/>
        </xdr:cNvSpPr>
      </xdr:nvSpPr>
      <xdr:spPr>
        <a:xfrm>
          <a:off x="1028700" y="1428750"/>
          <a:ext cx="9915525" cy="590550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PerspectiveBottomRight">
              <a:rot lat="0" lon="21239998" rev="0"/>
            </a:camera>
            <a:lightRig rig="legacyHarsh3" dir="l"/>
          </a:scene3d>
          <a:sp3d extrusionH="430200" prstMaterial="legacyMatte">
            <a:extrusionClr>
              <a:srgbClr val="C0C0C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DCEBF5"/>
                  </a:gs>
                  <a:gs pos="8000">
                    <a:srgbClr val="83A7C3"/>
                  </a:gs>
                  <a:gs pos="13000">
                    <a:srgbClr val="768FB9"/>
                  </a:gs>
                  <a:gs pos="21001">
                    <a:srgbClr val="83A7C3"/>
                  </a:gs>
                  <a:gs pos="52000">
                    <a:srgbClr val="FFFFFF"/>
                  </a:gs>
                  <a:gs pos="56000">
                    <a:srgbClr val="9C6563"/>
                  </a:gs>
                  <a:gs pos="58000">
                    <a:srgbClr val="80302D"/>
                  </a:gs>
                  <a:gs pos="71001">
                    <a:srgbClr val="C0524E"/>
                  </a:gs>
                  <a:gs pos="94000">
                    <a:srgbClr val="EBDAD4"/>
                  </a:gs>
                  <a:gs pos="100000">
                    <a:srgbClr val="55261C"/>
                  </a:gs>
                </a:gsLst>
                <a:lin ang="5400000" scaled="1"/>
              </a:gradFill>
              <a:latin typeface="Arial Black"/>
              <a:cs typeface="Arial Black"/>
            </a:rPr>
            <a:t>Week 1 League Results</a:t>
          </a:r>
        </a:p>
      </xdr:txBody>
    </xdr:sp>
    <xdr:clientData/>
  </xdr:twoCellAnchor>
  <xdr:twoCellAnchor>
    <xdr:from>
      <xdr:col>5</xdr:col>
      <xdr:colOff>1162050</xdr:colOff>
      <xdr:row>2</xdr:row>
      <xdr:rowOff>114300</xdr:rowOff>
    </xdr:from>
    <xdr:to>
      <xdr:col>6</xdr:col>
      <xdr:colOff>895350</xdr:colOff>
      <xdr:row>3</xdr:row>
      <xdr:rowOff>123825</xdr:rowOff>
    </xdr:to>
    <xdr:sp>
      <xdr:nvSpPr>
        <xdr:cNvPr id="3" name="WordArt 6"/>
        <xdr:cNvSpPr>
          <a:spLocks/>
        </xdr:cNvSpPr>
      </xdr:nvSpPr>
      <xdr:spPr>
        <a:xfrm>
          <a:off x="7677150" y="628650"/>
          <a:ext cx="1104900" cy="304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rial Black"/>
              <a:cs typeface="Arial Black"/>
            </a:rPr>
            <a:t>Class:</a:t>
          </a:r>
        </a:p>
      </xdr:txBody>
    </xdr:sp>
    <xdr:clientData/>
  </xdr:twoCellAnchor>
  <xdr:twoCellAnchor>
    <xdr:from>
      <xdr:col>7</xdr:col>
      <xdr:colOff>219075</xdr:colOff>
      <xdr:row>1</xdr:row>
      <xdr:rowOff>190500</xdr:rowOff>
    </xdr:from>
    <xdr:to>
      <xdr:col>9</xdr:col>
      <xdr:colOff>419100</xdr:colOff>
      <xdr:row>3</xdr:row>
      <xdr:rowOff>228600</xdr:rowOff>
    </xdr:to>
    <xdr:sp>
      <xdr:nvSpPr>
        <xdr:cNvPr id="4" name="WordArt 7"/>
        <xdr:cNvSpPr>
          <a:spLocks/>
        </xdr:cNvSpPr>
      </xdr:nvSpPr>
      <xdr:spPr>
        <a:xfrm>
          <a:off x="9020175" y="447675"/>
          <a:ext cx="2028825" cy="5905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Impact"/>
              <a:cs typeface="Impact"/>
            </a:rPr>
            <a:t> OPEN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152400</xdr:rowOff>
    </xdr:from>
    <xdr:to>
      <xdr:col>4</xdr:col>
      <xdr:colOff>990600</xdr:colOff>
      <xdr:row>4</xdr:row>
      <xdr:rowOff>228600</xdr:rowOff>
    </xdr:to>
    <xdr:pic>
      <xdr:nvPicPr>
        <xdr:cNvPr id="1" name="Picture 1" descr="Outdoor Ameri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152400"/>
          <a:ext cx="1866900" cy="1143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419100</xdr:colOff>
      <xdr:row>5</xdr:row>
      <xdr:rowOff>142875</xdr:rowOff>
    </xdr:from>
    <xdr:to>
      <xdr:col>9</xdr:col>
      <xdr:colOff>438150</xdr:colOff>
      <xdr:row>8</xdr:row>
      <xdr:rowOff>9525</xdr:rowOff>
    </xdr:to>
    <xdr:sp>
      <xdr:nvSpPr>
        <xdr:cNvPr id="2" name="WordArt 2"/>
        <xdr:cNvSpPr>
          <a:spLocks/>
        </xdr:cNvSpPr>
      </xdr:nvSpPr>
      <xdr:spPr>
        <a:xfrm>
          <a:off x="876300" y="1562100"/>
          <a:ext cx="10144125" cy="352425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PerspectiveBottomRight">
              <a:rot lat="0" lon="21239998" rev="0"/>
            </a:camera>
            <a:lightRig rig="legacyHarsh3" dir="l"/>
          </a:scene3d>
          <a:sp3d extrusionH="430200" prstMaterial="legacyMatte">
            <a:extrusionClr>
              <a:srgbClr val="C0C0C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DCEBF5"/>
                  </a:gs>
                  <a:gs pos="8000">
                    <a:srgbClr val="83A7C3"/>
                  </a:gs>
                  <a:gs pos="13000">
                    <a:srgbClr val="768FB9"/>
                  </a:gs>
                  <a:gs pos="21001">
                    <a:srgbClr val="83A7C3"/>
                  </a:gs>
                  <a:gs pos="52000">
                    <a:srgbClr val="FFFFFF"/>
                  </a:gs>
                  <a:gs pos="56000">
                    <a:srgbClr val="9C6563"/>
                  </a:gs>
                  <a:gs pos="58000">
                    <a:srgbClr val="80302D"/>
                  </a:gs>
                  <a:gs pos="71001">
                    <a:srgbClr val="C0524E"/>
                  </a:gs>
                  <a:gs pos="94000">
                    <a:srgbClr val="EBDAD4"/>
                  </a:gs>
                  <a:gs pos="100000">
                    <a:srgbClr val="55261C"/>
                  </a:gs>
                </a:gsLst>
                <a:lin ang="5400000" scaled="1"/>
              </a:gradFill>
              <a:latin typeface="Arial Black"/>
              <a:cs typeface="Arial Black"/>
            </a:rPr>
            <a:t>Week 2 League Results</a:t>
          </a:r>
        </a:p>
      </xdr:txBody>
    </xdr:sp>
    <xdr:clientData/>
  </xdr:twoCellAnchor>
  <xdr:twoCellAnchor>
    <xdr:from>
      <xdr:col>5</xdr:col>
      <xdr:colOff>1143000</xdr:colOff>
      <xdr:row>2</xdr:row>
      <xdr:rowOff>114300</xdr:rowOff>
    </xdr:from>
    <xdr:to>
      <xdr:col>6</xdr:col>
      <xdr:colOff>895350</xdr:colOff>
      <xdr:row>3</xdr:row>
      <xdr:rowOff>123825</xdr:rowOff>
    </xdr:to>
    <xdr:sp>
      <xdr:nvSpPr>
        <xdr:cNvPr id="3" name="WordArt 3"/>
        <xdr:cNvSpPr>
          <a:spLocks/>
        </xdr:cNvSpPr>
      </xdr:nvSpPr>
      <xdr:spPr>
        <a:xfrm>
          <a:off x="7505700" y="628650"/>
          <a:ext cx="1228725" cy="304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rial Black"/>
              <a:cs typeface="Arial Black"/>
            </a:rPr>
            <a:t>Class:</a:t>
          </a:r>
        </a:p>
      </xdr:txBody>
    </xdr:sp>
    <xdr:clientData/>
  </xdr:twoCellAnchor>
  <xdr:twoCellAnchor>
    <xdr:from>
      <xdr:col>7</xdr:col>
      <xdr:colOff>209550</xdr:colOff>
      <xdr:row>2</xdr:row>
      <xdr:rowOff>0</xdr:rowOff>
    </xdr:from>
    <xdr:to>
      <xdr:col>9</xdr:col>
      <xdr:colOff>438150</xdr:colOff>
      <xdr:row>4</xdr:row>
      <xdr:rowOff>19050</xdr:rowOff>
    </xdr:to>
    <xdr:sp>
      <xdr:nvSpPr>
        <xdr:cNvPr id="4" name="WordArt 4"/>
        <xdr:cNvSpPr>
          <a:spLocks/>
        </xdr:cNvSpPr>
      </xdr:nvSpPr>
      <xdr:spPr>
        <a:xfrm>
          <a:off x="8963025" y="514350"/>
          <a:ext cx="2057400" cy="5715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Impact"/>
              <a:cs typeface="Impact"/>
            </a:rPr>
            <a:t>OPEN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152400</xdr:rowOff>
    </xdr:from>
    <xdr:to>
      <xdr:col>4</xdr:col>
      <xdr:colOff>990600</xdr:colOff>
      <xdr:row>4</xdr:row>
      <xdr:rowOff>228600</xdr:rowOff>
    </xdr:to>
    <xdr:pic>
      <xdr:nvPicPr>
        <xdr:cNvPr id="1" name="Picture 1" descr="Outdoor Ameri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33900" y="152400"/>
          <a:ext cx="1866900" cy="1143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581025</xdr:colOff>
      <xdr:row>6</xdr:row>
      <xdr:rowOff>57150</xdr:rowOff>
    </xdr:from>
    <xdr:to>
      <xdr:col>9</xdr:col>
      <xdr:colOff>619125</xdr:colOff>
      <xdr:row>8</xdr:row>
      <xdr:rowOff>76200</xdr:rowOff>
    </xdr:to>
    <xdr:sp>
      <xdr:nvSpPr>
        <xdr:cNvPr id="2" name="WordArt 2"/>
        <xdr:cNvSpPr>
          <a:spLocks/>
        </xdr:cNvSpPr>
      </xdr:nvSpPr>
      <xdr:spPr>
        <a:xfrm>
          <a:off x="1190625" y="1571625"/>
          <a:ext cx="10048875" cy="457200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PerspectiveBottomRight">
              <a:rot lat="0" lon="21239998" rev="0"/>
            </a:camera>
            <a:lightRig rig="legacyHarsh3" dir="l"/>
          </a:scene3d>
          <a:sp3d extrusionH="430200" prstMaterial="legacyMatte">
            <a:extrusionClr>
              <a:srgbClr val="C0C0C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DCEBF5"/>
                  </a:gs>
                  <a:gs pos="8000">
                    <a:srgbClr val="83A7C3"/>
                  </a:gs>
                  <a:gs pos="13000">
                    <a:srgbClr val="768FB9"/>
                  </a:gs>
                  <a:gs pos="21001">
                    <a:srgbClr val="83A7C3"/>
                  </a:gs>
                  <a:gs pos="52000">
                    <a:srgbClr val="FFFFFF"/>
                  </a:gs>
                  <a:gs pos="56000">
                    <a:srgbClr val="9C6563"/>
                  </a:gs>
                  <a:gs pos="58000">
                    <a:srgbClr val="80302D"/>
                  </a:gs>
                  <a:gs pos="71001">
                    <a:srgbClr val="C0524E"/>
                  </a:gs>
                  <a:gs pos="94000">
                    <a:srgbClr val="EBDAD4"/>
                  </a:gs>
                  <a:gs pos="100000">
                    <a:srgbClr val="55261C"/>
                  </a:gs>
                </a:gsLst>
                <a:lin ang="5400000" scaled="1"/>
              </a:gradFill>
              <a:latin typeface="Arial Black"/>
              <a:cs typeface="Arial Black"/>
            </a:rPr>
            <a:t>Week 3 League Results</a:t>
          </a:r>
        </a:p>
      </xdr:txBody>
    </xdr:sp>
    <xdr:clientData/>
  </xdr:twoCellAnchor>
  <xdr:twoCellAnchor>
    <xdr:from>
      <xdr:col>5</xdr:col>
      <xdr:colOff>1143000</xdr:colOff>
      <xdr:row>2</xdr:row>
      <xdr:rowOff>114300</xdr:rowOff>
    </xdr:from>
    <xdr:to>
      <xdr:col>6</xdr:col>
      <xdr:colOff>885825</xdr:colOff>
      <xdr:row>3</xdr:row>
      <xdr:rowOff>123825</xdr:rowOff>
    </xdr:to>
    <xdr:sp>
      <xdr:nvSpPr>
        <xdr:cNvPr id="3" name="WordArt 4"/>
        <xdr:cNvSpPr>
          <a:spLocks/>
        </xdr:cNvSpPr>
      </xdr:nvSpPr>
      <xdr:spPr>
        <a:xfrm>
          <a:off x="7658100" y="628650"/>
          <a:ext cx="1104900" cy="304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rial Black"/>
              <a:cs typeface="Arial Black"/>
            </a:rPr>
            <a:t>Class:</a:t>
          </a:r>
        </a:p>
      </xdr:txBody>
    </xdr:sp>
    <xdr:clientData/>
  </xdr:twoCellAnchor>
  <xdr:twoCellAnchor>
    <xdr:from>
      <xdr:col>7</xdr:col>
      <xdr:colOff>190500</xdr:colOff>
      <xdr:row>2</xdr:row>
      <xdr:rowOff>0</xdr:rowOff>
    </xdr:from>
    <xdr:to>
      <xdr:col>9</xdr:col>
      <xdr:colOff>428625</xdr:colOff>
      <xdr:row>4</xdr:row>
      <xdr:rowOff>19050</xdr:rowOff>
    </xdr:to>
    <xdr:sp>
      <xdr:nvSpPr>
        <xdr:cNvPr id="4" name="WordArt 6"/>
        <xdr:cNvSpPr>
          <a:spLocks/>
        </xdr:cNvSpPr>
      </xdr:nvSpPr>
      <xdr:spPr>
        <a:xfrm>
          <a:off x="8982075" y="514350"/>
          <a:ext cx="2066925" cy="5715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Impact"/>
              <a:cs typeface="Impact"/>
            </a:rPr>
            <a:t> OPEN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171450</xdr:colOff>
      <xdr:row>0</xdr:row>
      <xdr:rowOff>133350</xdr:rowOff>
    </xdr:from>
    <xdr:to>
      <xdr:col>5</xdr:col>
      <xdr:colOff>19050</xdr:colOff>
      <xdr:row>4</xdr:row>
      <xdr:rowOff>209550</xdr:rowOff>
    </xdr:to>
    <xdr:pic>
      <xdr:nvPicPr>
        <xdr:cNvPr id="1" name="Picture 1" descr="Outdoor Ameri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0" y="133350"/>
          <a:ext cx="1866900" cy="1143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590550</xdr:colOff>
      <xdr:row>5</xdr:row>
      <xdr:rowOff>95250</xdr:rowOff>
    </xdr:from>
    <xdr:to>
      <xdr:col>9</xdr:col>
      <xdr:colOff>619125</xdr:colOff>
      <xdr:row>7</xdr:row>
      <xdr:rowOff>114300</xdr:rowOff>
    </xdr:to>
    <xdr:sp>
      <xdr:nvSpPr>
        <xdr:cNvPr id="2" name="WordArt 2"/>
        <xdr:cNvSpPr>
          <a:spLocks/>
        </xdr:cNvSpPr>
      </xdr:nvSpPr>
      <xdr:spPr>
        <a:xfrm>
          <a:off x="1200150" y="1476375"/>
          <a:ext cx="10048875" cy="457200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PerspectiveBottomRight">
              <a:rot lat="0" lon="21239998" rev="0"/>
            </a:camera>
            <a:lightRig rig="legacyHarsh3" dir="l"/>
          </a:scene3d>
          <a:sp3d extrusionH="430200" prstMaterial="legacyMatte">
            <a:extrusionClr>
              <a:srgbClr val="C0C0C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DCEBF5"/>
                  </a:gs>
                  <a:gs pos="8000">
                    <a:srgbClr val="83A7C3"/>
                  </a:gs>
                  <a:gs pos="13000">
                    <a:srgbClr val="768FB9"/>
                  </a:gs>
                  <a:gs pos="21001">
                    <a:srgbClr val="83A7C3"/>
                  </a:gs>
                  <a:gs pos="52000">
                    <a:srgbClr val="FFFFFF"/>
                  </a:gs>
                  <a:gs pos="56000">
                    <a:srgbClr val="9C6563"/>
                  </a:gs>
                  <a:gs pos="58000">
                    <a:srgbClr val="80302D"/>
                  </a:gs>
                  <a:gs pos="71001">
                    <a:srgbClr val="C0524E"/>
                  </a:gs>
                  <a:gs pos="94000">
                    <a:srgbClr val="EBDAD4"/>
                  </a:gs>
                  <a:gs pos="100000">
                    <a:srgbClr val="55261C"/>
                  </a:gs>
                </a:gsLst>
                <a:lin ang="5400000" scaled="1"/>
              </a:gradFill>
              <a:latin typeface="Arial Black"/>
              <a:cs typeface="Arial Black"/>
            </a:rPr>
            <a:t>Week 4 League Results</a:t>
          </a:r>
        </a:p>
      </xdr:txBody>
    </xdr:sp>
    <xdr:clientData/>
  </xdr:twoCellAnchor>
  <xdr:twoCellAnchor>
    <xdr:from>
      <xdr:col>5</xdr:col>
      <xdr:colOff>1152525</xdr:colOff>
      <xdr:row>2</xdr:row>
      <xdr:rowOff>114300</xdr:rowOff>
    </xdr:from>
    <xdr:to>
      <xdr:col>6</xdr:col>
      <xdr:colOff>895350</xdr:colOff>
      <xdr:row>3</xdr:row>
      <xdr:rowOff>123825</xdr:rowOff>
    </xdr:to>
    <xdr:sp>
      <xdr:nvSpPr>
        <xdr:cNvPr id="3" name="WordArt 4"/>
        <xdr:cNvSpPr>
          <a:spLocks/>
        </xdr:cNvSpPr>
      </xdr:nvSpPr>
      <xdr:spPr>
        <a:xfrm>
          <a:off x="7667625" y="628650"/>
          <a:ext cx="1114425" cy="304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rial Black"/>
              <a:cs typeface="Arial Black"/>
            </a:rPr>
            <a:t>Class:</a:t>
          </a:r>
        </a:p>
      </xdr:txBody>
    </xdr:sp>
    <xdr:clientData/>
  </xdr:twoCellAnchor>
  <xdr:twoCellAnchor>
    <xdr:from>
      <xdr:col>7</xdr:col>
      <xdr:colOff>209550</xdr:colOff>
      <xdr:row>2</xdr:row>
      <xdr:rowOff>0</xdr:rowOff>
    </xdr:from>
    <xdr:to>
      <xdr:col>9</xdr:col>
      <xdr:colOff>428625</xdr:colOff>
      <xdr:row>4</xdr:row>
      <xdr:rowOff>28575</xdr:rowOff>
    </xdr:to>
    <xdr:sp>
      <xdr:nvSpPr>
        <xdr:cNvPr id="4" name="WordArt 5"/>
        <xdr:cNvSpPr>
          <a:spLocks/>
        </xdr:cNvSpPr>
      </xdr:nvSpPr>
      <xdr:spPr>
        <a:xfrm>
          <a:off x="9010650" y="514350"/>
          <a:ext cx="2047875" cy="5810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Impact"/>
              <a:cs typeface="Impact"/>
            </a:rPr>
            <a:t> OPEN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152400</xdr:colOff>
      <xdr:row>0</xdr:row>
      <xdr:rowOff>152400</xdr:rowOff>
    </xdr:from>
    <xdr:to>
      <xdr:col>5</xdr:col>
      <xdr:colOff>0</xdr:colOff>
      <xdr:row>4</xdr:row>
      <xdr:rowOff>228600</xdr:rowOff>
    </xdr:to>
    <xdr:pic>
      <xdr:nvPicPr>
        <xdr:cNvPr id="1" name="Picture 1" descr="Outdoor Ameri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152400"/>
          <a:ext cx="1866900" cy="1143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171450</xdr:colOff>
      <xdr:row>5</xdr:row>
      <xdr:rowOff>47625</xdr:rowOff>
    </xdr:from>
    <xdr:to>
      <xdr:col>9</xdr:col>
      <xdr:colOff>190500</xdr:colOff>
      <xdr:row>7</xdr:row>
      <xdr:rowOff>76200</xdr:rowOff>
    </xdr:to>
    <xdr:sp>
      <xdr:nvSpPr>
        <xdr:cNvPr id="2" name="WordArt 2"/>
        <xdr:cNvSpPr>
          <a:spLocks/>
        </xdr:cNvSpPr>
      </xdr:nvSpPr>
      <xdr:spPr>
        <a:xfrm>
          <a:off x="781050" y="1400175"/>
          <a:ext cx="10039350" cy="457200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PerspectiveBottomRight">
              <a:rot lat="0" lon="21239998" rev="0"/>
            </a:camera>
            <a:lightRig rig="legacyHarsh3" dir="l"/>
          </a:scene3d>
          <a:sp3d extrusionH="430200" prstMaterial="legacyMatte">
            <a:extrusionClr>
              <a:srgbClr val="C0C0C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DCEBF5"/>
                  </a:gs>
                  <a:gs pos="8000">
                    <a:srgbClr val="83A7C3"/>
                  </a:gs>
                  <a:gs pos="13000">
                    <a:srgbClr val="768FB9"/>
                  </a:gs>
                  <a:gs pos="21001">
                    <a:srgbClr val="83A7C3"/>
                  </a:gs>
                  <a:gs pos="52000">
                    <a:srgbClr val="FFFFFF"/>
                  </a:gs>
                  <a:gs pos="56000">
                    <a:srgbClr val="9C6563"/>
                  </a:gs>
                  <a:gs pos="58000">
                    <a:srgbClr val="80302D"/>
                  </a:gs>
                  <a:gs pos="71001">
                    <a:srgbClr val="C0524E"/>
                  </a:gs>
                  <a:gs pos="94000">
                    <a:srgbClr val="EBDAD4"/>
                  </a:gs>
                  <a:gs pos="100000">
                    <a:srgbClr val="55261C"/>
                  </a:gs>
                </a:gsLst>
                <a:lin ang="5400000" scaled="1"/>
              </a:gradFill>
              <a:latin typeface="Arial Black"/>
              <a:cs typeface="Arial Black"/>
            </a:rPr>
            <a:t>Week 5 League Results</a:t>
          </a:r>
        </a:p>
      </xdr:txBody>
    </xdr:sp>
    <xdr:clientData/>
  </xdr:twoCellAnchor>
  <xdr:twoCellAnchor>
    <xdr:from>
      <xdr:col>5</xdr:col>
      <xdr:colOff>1152525</xdr:colOff>
      <xdr:row>2</xdr:row>
      <xdr:rowOff>114300</xdr:rowOff>
    </xdr:from>
    <xdr:to>
      <xdr:col>6</xdr:col>
      <xdr:colOff>885825</xdr:colOff>
      <xdr:row>3</xdr:row>
      <xdr:rowOff>123825</xdr:rowOff>
    </xdr:to>
    <xdr:sp>
      <xdr:nvSpPr>
        <xdr:cNvPr id="3" name="WordArt 4"/>
        <xdr:cNvSpPr>
          <a:spLocks/>
        </xdr:cNvSpPr>
      </xdr:nvSpPr>
      <xdr:spPr>
        <a:xfrm>
          <a:off x="7667625" y="628650"/>
          <a:ext cx="1104900" cy="304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rial Black"/>
              <a:cs typeface="Arial Black"/>
            </a:rPr>
            <a:t>Class:</a:t>
          </a:r>
        </a:p>
      </xdr:txBody>
    </xdr:sp>
    <xdr:clientData/>
  </xdr:twoCellAnchor>
  <xdr:twoCellAnchor>
    <xdr:from>
      <xdr:col>7</xdr:col>
      <xdr:colOff>190500</xdr:colOff>
      <xdr:row>1</xdr:row>
      <xdr:rowOff>247650</xdr:rowOff>
    </xdr:from>
    <xdr:to>
      <xdr:col>9</xdr:col>
      <xdr:colOff>409575</xdr:colOff>
      <xdr:row>4</xdr:row>
      <xdr:rowOff>9525</xdr:rowOff>
    </xdr:to>
    <xdr:sp>
      <xdr:nvSpPr>
        <xdr:cNvPr id="4" name="WordArt 5"/>
        <xdr:cNvSpPr>
          <a:spLocks/>
        </xdr:cNvSpPr>
      </xdr:nvSpPr>
      <xdr:spPr>
        <a:xfrm>
          <a:off x="8991600" y="504825"/>
          <a:ext cx="2047875" cy="5715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Impact"/>
              <a:cs typeface="Impact"/>
            </a:rPr>
            <a:t>OPEN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152400</xdr:colOff>
      <xdr:row>0</xdr:row>
      <xdr:rowOff>152400</xdr:rowOff>
    </xdr:from>
    <xdr:to>
      <xdr:col>5</xdr:col>
      <xdr:colOff>0</xdr:colOff>
      <xdr:row>4</xdr:row>
      <xdr:rowOff>228600</xdr:rowOff>
    </xdr:to>
    <xdr:pic>
      <xdr:nvPicPr>
        <xdr:cNvPr id="1" name="Picture 1" descr="Outdoor Ameri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152400"/>
          <a:ext cx="1866900" cy="1143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180975</xdr:colOff>
      <xdr:row>5</xdr:row>
      <xdr:rowOff>95250</xdr:rowOff>
    </xdr:from>
    <xdr:to>
      <xdr:col>9</xdr:col>
      <xdr:colOff>200025</xdr:colOff>
      <xdr:row>7</xdr:row>
      <xdr:rowOff>114300</xdr:rowOff>
    </xdr:to>
    <xdr:sp>
      <xdr:nvSpPr>
        <xdr:cNvPr id="2" name="WordArt 2"/>
        <xdr:cNvSpPr>
          <a:spLocks/>
        </xdr:cNvSpPr>
      </xdr:nvSpPr>
      <xdr:spPr>
        <a:xfrm>
          <a:off x="790575" y="1476375"/>
          <a:ext cx="10039350" cy="447675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PerspectiveBottomRight">
              <a:rot lat="0" lon="21239998" rev="0"/>
            </a:camera>
            <a:lightRig rig="legacyHarsh3" dir="l"/>
          </a:scene3d>
          <a:sp3d extrusionH="430200" prstMaterial="legacyMatte">
            <a:extrusionClr>
              <a:srgbClr val="C0C0C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DCEBF5"/>
                  </a:gs>
                  <a:gs pos="8000">
                    <a:srgbClr val="83A7C3"/>
                  </a:gs>
                  <a:gs pos="13000">
                    <a:srgbClr val="768FB9"/>
                  </a:gs>
                  <a:gs pos="21001">
                    <a:srgbClr val="83A7C3"/>
                  </a:gs>
                  <a:gs pos="52000">
                    <a:srgbClr val="FFFFFF"/>
                  </a:gs>
                  <a:gs pos="56000">
                    <a:srgbClr val="9C6563"/>
                  </a:gs>
                  <a:gs pos="58000">
                    <a:srgbClr val="80302D"/>
                  </a:gs>
                  <a:gs pos="71001">
                    <a:srgbClr val="C0524E"/>
                  </a:gs>
                  <a:gs pos="94000">
                    <a:srgbClr val="EBDAD4"/>
                  </a:gs>
                  <a:gs pos="100000">
                    <a:srgbClr val="55261C"/>
                  </a:gs>
                </a:gsLst>
                <a:lin ang="5400000" scaled="1"/>
              </a:gradFill>
              <a:latin typeface="Arial Black"/>
              <a:cs typeface="Arial Black"/>
            </a:rPr>
            <a:t>Week 6 League Results</a:t>
          </a:r>
        </a:p>
      </xdr:txBody>
    </xdr:sp>
    <xdr:clientData/>
  </xdr:twoCellAnchor>
  <xdr:twoCellAnchor>
    <xdr:from>
      <xdr:col>5</xdr:col>
      <xdr:colOff>1152525</xdr:colOff>
      <xdr:row>2</xdr:row>
      <xdr:rowOff>114300</xdr:rowOff>
    </xdr:from>
    <xdr:to>
      <xdr:col>6</xdr:col>
      <xdr:colOff>895350</xdr:colOff>
      <xdr:row>3</xdr:row>
      <xdr:rowOff>123825</xdr:rowOff>
    </xdr:to>
    <xdr:sp>
      <xdr:nvSpPr>
        <xdr:cNvPr id="3" name="WordArt 4"/>
        <xdr:cNvSpPr>
          <a:spLocks/>
        </xdr:cNvSpPr>
      </xdr:nvSpPr>
      <xdr:spPr>
        <a:xfrm>
          <a:off x="7667625" y="628650"/>
          <a:ext cx="1114425" cy="304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rial Black"/>
              <a:cs typeface="Arial Black"/>
            </a:rPr>
            <a:t>Class:</a:t>
          </a:r>
        </a:p>
      </xdr:txBody>
    </xdr:sp>
    <xdr:clientData/>
  </xdr:twoCellAnchor>
  <xdr:twoCellAnchor>
    <xdr:from>
      <xdr:col>7</xdr:col>
      <xdr:colOff>190500</xdr:colOff>
      <xdr:row>1</xdr:row>
      <xdr:rowOff>228600</xdr:rowOff>
    </xdr:from>
    <xdr:to>
      <xdr:col>9</xdr:col>
      <xdr:colOff>409575</xdr:colOff>
      <xdr:row>3</xdr:row>
      <xdr:rowOff>238125</xdr:rowOff>
    </xdr:to>
    <xdr:sp>
      <xdr:nvSpPr>
        <xdr:cNvPr id="4" name="WordArt 5"/>
        <xdr:cNvSpPr>
          <a:spLocks/>
        </xdr:cNvSpPr>
      </xdr:nvSpPr>
      <xdr:spPr>
        <a:xfrm>
          <a:off x="8991600" y="485775"/>
          <a:ext cx="2047875" cy="5619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Impact"/>
              <a:cs typeface="Impact"/>
            </a:rPr>
            <a:t> OPEN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152400</xdr:colOff>
      <xdr:row>0</xdr:row>
      <xdr:rowOff>152400</xdr:rowOff>
    </xdr:from>
    <xdr:to>
      <xdr:col>5</xdr:col>
      <xdr:colOff>0</xdr:colOff>
      <xdr:row>4</xdr:row>
      <xdr:rowOff>228600</xdr:rowOff>
    </xdr:to>
    <xdr:pic>
      <xdr:nvPicPr>
        <xdr:cNvPr id="1" name="Picture 1" descr="Outdoor Ameri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152400"/>
          <a:ext cx="1866900" cy="1143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581025</xdr:colOff>
      <xdr:row>5</xdr:row>
      <xdr:rowOff>95250</xdr:rowOff>
    </xdr:from>
    <xdr:to>
      <xdr:col>9</xdr:col>
      <xdr:colOff>609600</xdr:colOff>
      <xdr:row>7</xdr:row>
      <xdr:rowOff>114300</xdr:rowOff>
    </xdr:to>
    <xdr:sp>
      <xdr:nvSpPr>
        <xdr:cNvPr id="2" name="WordArt 2"/>
        <xdr:cNvSpPr>
          <a:spLocks/>
        </xdr:cNvSpPr>
      </xdr:nvSpPr>
      <xdr:spPr>
        <a:xfrm>
          <a:off x="1190625" y="1476375"/>
          <a:ext cx="10048875" cy="457200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PerspectiveBottomRight">
              <a:rot lat="0" lon="21239998" rev="0"/>
            </a:camera>
            <a:lightRig rig="legacyHarsh3" dir="l"/>
          </a:scene3d>
          <a:sp3d extrusionH="430200" prstMaterial="legacyMatte">
            <a:extrusionClr>
              <a:srgbClr val="C0C0C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DCEBF5"/>
                  </a:gs>
                  <a:gs pos="8000">
                    <a:srgbClr val="83A7C3"/>
                  </a:gs>
                  <a:gs pos="13000">
                    <a:srgbClr val="768FB9"/>
                  </a:gs>
                  <a:gs pos="21001">
                    <a:srgbClr val="83A7C3"/>
                  </a:gs>
                  <a:gs pos="52000">
                    <a:srgbClr val="FFFFFF"/>
                  </a:gs>
                  <a:gs pos="56000">
                    <a:srgbClr val="9C6563"/>
                  </a:gs>
                  <a:gs pos="58000">
                    <a:srgbClr val="80302D"/>
                  </a:gs>
                  <a:gs pos="71001">
                    <a:srgbClr val="C0524E"/>
                  </a:gs>
                  <a:gs pos="94000">
                    <a:srgbClr val="EBDAD4"/>
                  </a:gs>
                  <a:gs pos="100000">
                    <a:srgbClr val="55261C"/>
                  </a:gs>
                </a:gsLst>
                <a:lin ang="5400000" scaled="1"/>
              </a:gradFill>
              <a:latin typeface="Arial Black"/>
              <a:cs typeface="Arial Black"/>
            </a:rPr>
            <a:t>Week 7 League Results</a:t>
          </a:r>
        </a:p>
      </xdr:txBody>
    </xdr:sp>
    <xdr:clientData/>
  </xdr:twoCellAnchor>
  <xdr:twoCellAnchor>
    <xdr:from>
      <xdr:col>5</xdr:col>
      <xdr:colOff>1162050</xdr:colOff>
      <xdr:row>2</xdr:row>
      <xdr:rowOff>114300</xdr:rowOff>
    </xdr:from>
    <xdr:to>
      <xdr:col>6</xdr:col>
      <xdr:colOff>895350</xdr:colOff>
      <xdr:row>3</xdr:row>
      <xdr:rowOff>123825</xdr:rowOff>
    </xdr:to>
    <xdr:sp>
      <xdr:nvSpPr>
        <xdr:cNvPr id="3" name="WordArt 4"/>
        <xdr:cNvSpPr>
          <a:spLocks/>
        </xdr:cNvSpPr>
      </xdr:nvSpPr>
      <xdr:spPr>
        <a:xfrm>
          <a:off x="7677150" y="628650"/>
          <a:ext cx="1104900" cy="304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rial Black"/>
              <a:cs typeface="Arial Black"/>
            </a:rPr>
            <a:t>Class:</a:t>
          </a:r>
        </a:p>
      </xdr:txBody>
    </xdr:sp>
    <xdr:clientData/>
  </xdr:twoCellAnchor>
  <xdr:twoCellAnchor>
    <xdr:from>
      <xdr:col>7</xdr:col>
      <xdr:colOff>152400</xdr:colOff>
      <xdr:row>2</xdr:row>
      <xdr:rowOff>0</xdr:rowOff>
    </xdr:from>
    <xdr:to>
      <xdr:col>9</xdr:col>
      <xdr:colOff>371475</xdr:colOff>
      <xdr:row>4</xdr:row>
      <xdr:rowOff>19050</xdr:rowOff>
    </xdr:to>
    <xdr:sp>
      <xdr:nvSpPr>
        <xdr:cNvPr id="4" name="WordArt 5"/>
        <xdr:cNvSpPr>
          <a:spLocks/>
        </xdr:cNvSpPr>
      </xdr:nvSpPr>
      <xdr:spPr>
        <a:xfrm>
          <a:off x="8953500" y="514350"/>
          <a:ext cx="2047875" cy="5715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Impact"/>
              <a:cs typeface="Impact"/>
            </a:rPr>
            <a:t>OPEN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152400</xdr:colOff>
      <xdr:row>0</xdr:row>
      <xdr:rowOff>152400</xdr:rowOff>
    </xdr:from>
    <xdr:to>
      <xdr:col>5</xdr:col>
      <xdr:colOff>0</xdr:colOff>
      <xdr:row>4</xdr:row>
      <xdr:rowOff>228600</xdr:rowOff>
    </xdr:to>
    <xdr:pic>
      <xdr:nvPicPr>
        <xdr:cNvPr id="1" name="Picture 1" descr="Outdoor Ameri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152400"/>
          <a:ext cx="1866900" cy="1143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257175</xdr:colOff>
      <xdr:row>5</xdr:row>
      <xdr:rowOff>28575</xdr:rowOff>
    </xdr:from>
    <xdr:to>
      <xdr:col>9</xdr:col>
      <xdr:colOff>266700</xdr:colOff>
      <xdr:row>7</xdr:row>
      <xdr:rowOff>47625</xdr:rowOff>
    </xdr:to>
    <xdr:sp>
      <xdr:nvSpPr>
        <xdr:cNvPr id="2" name="WordArt 2"/>
        <xdr:cNvSpPr>
          <a:spLocks/>
        </xdr:cNvSpPr>
      </xdr:nvSpPr>
      <xdr:spPr>
        <a:xfrm>
          <a:off x="866775" y="1371600"/>
          <a:ext cx="10029825" cy="447675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PerspectiveBottomRight">
              <a:rot lat="0" lon="21239998" rev="0"/>
            </a:camera>
            <a:lightRig rig="legacyHarsh3" dir="l"/>
          </a:scene3d>
          <a:sp3d extrusionH="430200" prstMaterial="legacyMatte">
            <a:extrusionClr>
              <a:srgbClr val="C0C0C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DCEBF5"/>
                  </a:gs>
                  <a:gs pos="8000">
                    <a:srgbClr val="83A7C3"/>
                  </a:gs>
                  <a:gs pos="13000">
                    <a:srgbClr val="768FB9"/>
                  </a:gs>
                  <a:gs pos="21001">
                    <a:srgbClr val="83A7C3"/>
                  </a:gs>
                  <a:gs pos="52000">
                    <a:srgbClr val="FFFFFF"/>
                  </a:gs>
                  <a:gs pos="56000">
                    <a:srgbClr val="9C6563"/>
                  </a:gs>
                  <a:gs pos="58000">
                    <a:srgbClr val="80302D"/>
                  </a:gs>
                  <a:gs pos="71001">
                    <a:srgbClr val="C0524E"/>
                  </a:gs>
                  <a:gs pos="94000">
                    <a:srgbClr val="EBDAD4"/>
                  </a:gs>
                  <a:gs pos="100000">
                    <a:srgbClr val="55261C"/>
                  </a:gs>
                </a:gsLst>
                <a:lin ang="5400000" scaled="1"/>
              </a:gradFill>
              <a:latin typeface="Arial Black"/>
              <a:cs typeface="Arial Black"/>
            </a:rPr>
            <a:t>Week 8 League Results</a:t>
          </a:r>
        </a:p>
      </xdr:txBody>
    </xdr:sp>
    <xdr:clientData/>
  </xdr:twoCellAnchor>
  <xdr:twoCellAnchor>
    <xdr:from>
      <xdr:col>5</xdr:col>
      <xdr:colOff>1162050</xdr:colOff>
      <xdr:row>2</xdr:row>
      <xdr:rowOff>114300</xdr:rowOff>
    </xdr:from>
    <xdr:to>
      <xdr:col>6</xdr:col>
      <xdr:colOff>895350</xdr:colOff>
      <xdr:row>3</xdr:row>
      <xdr:rowOff>123825</xdr:rowOff>
    </xdr:to>
    <xdr:sp>
      <xdr:nvSpPr>
        <xdr:cNvPr id="3" name="WordArt 4"/>
        <xdr:cNvSpPr>
          <a:spLocks/>
        </xdr:cNvSpPr>
      </xdr:nvSpPr>
      <xdr:spPr>
        <a:xfrm>
          <a:off x="7677150" y="628650"/>
          <a:ext cx="1104900" cy="304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rial Black"/>
              <a:cs typeface="Arial Black"/>
            </a:rPr>
            <a:t>Class:</a:t>
          </a:r>
        </a:p>
      </xdr:txBody>
    </xdr:sp>
    <xdr:clientData/>
  </xdr:twoCellAnchor>
  <xdr:twoCellAnchor>
    <xdr:from>
      <xdr:col>7</xdr:col>
      <xdr:colOff>152400</xdr:colOff>
      <xdr:row>1</xdr:row>
      <xdr:rowOff>228600</xdr:rowOff>
    </xdr:from>
    <xdr:to>
      <xdr:col>9</xdr:col>
      <xdr:colOff>371475</xdr:colOff>
      <xdr:row>3</xdr:row>
      <xdr:rowOff>247650</xdr:rowOff>
    </xdr:to>
    <xdr:sp>
      <xdr:nvSpPr>
        <xdr:cNvPr id="4" name="WordArt 5"/>
        <xdr:cNvSpPr>
          <a:spLocks/>
        </xdr:cNvSpPr>
      </xdr:nvSpPr>
      <xdr:spPr>
        <a:xfrm>
          <a:off x="8953500" y="485775"/>
          <a:ext cx="2047875" cy="5715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Impact"/>
              <a:cs typeface="Impact"/>
            </a:rPr>
            <a:t>OPEN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zoomScale="80" zoomScaleNormal="80" zoomScalePageLayoutView="0" workbookViewId="0" topLeftCell="A1">
      <pane xSplit="2" topLeftCell="C1" activePane="topRight" state="frozen"/>
      <selection pane="topLeft" activeCell="A1" sqref="A1"/>
      <selection pane="topRight" activeCell="R6" sqref="R6"/>
    </sheetView>
  </sheetViews>
  <sheetFormatPr defaultColWidth="9.140625" defaultRowHeight="12.75"/>
  <cols>
    <col min="1" max="1" width="7.8515625" style="24" bestFit="1" customWidth="1"/>
    <col min="2" max="2" width="30.421875" style="24" customWidth="1"/>
    <col min="3" max="3" width="8.421875" style="29" customWidth="1"/>
    <col min="4" max="12" width="8.57421875" style="29" customWidth="1"/>
    <col min="13" max="13" width="12.8515625" style="24" customWidth="1"/>
    <col min="14" max="14" width="12.421875" style="24" customWidth="1"/>
    <col min="15" max="16384" width="9.140625" style="24" customWidth="1"/>
  </cols>
  <sheetData>
    <row r="1" spans="1:16" ht="26.25">
      <c r="A1" s="19"/>
      <c r="B1" s="33" t="s">
        <v>0</v>
      </c>
      <c r="C1" s="19" t="s">
        <v>1</v>
      </c>
      <c r="D1" s="19" t="s">
        <v>2</v>
      </c>
      <c r="E1" s="19" t="s">
        <v>3</v>
      </c>
      <c r="F1" s="19" t="s">
        <v>4</v>
      </c>
      <c r="G1" s="19" t="s">
        <v>5</v>
      </c>
      <c r="H1" s="19" t="s">
        <v>6</v>
      </c>
      <c r="I1" s="19" t="s">
        <v>7</v>
      </c>
      <c r="J1" s="19" t="s">
        <v>8</v>
      </c>
      <c r="K1" s="19" t="s">
        <v>9</v>
      </c>
      <c r="L1" s="19" t="s">
        <v>10</v>
      </c>
      <c r="M1" s="19" t="s">
        <v>13</v>
      </c>
      <c r="N1" s="31" t="s">
        <v>18</v>
      </c>
      <c r="O1" s="22"/>
      <c r="P1" s="23"/>
    </row>
    <row r="2" spans="1:16" ht="26.25">
      <c r="A2" s="34">
        <v>1</v>
      </c>
      <c r="B2" s="10" t="s">
        <v>35</v>
      </c>
      <c r="C2" s="34">
        <v>297</v>
      </c>
      <c r="D2" s="34">
        <v>292</v>
      </c>
      <c r="E2" s="34">
        <v>300</v>
      </c>
      <c r="F2" s="34">
        <v>291</v>
      </c>
      <c r="G2" s="34"/>
      <c r="H2" s="34"/>
      <c r="I2" s="34"/>
      <c r="J2" s="34"/>
      <c r="K2" s="34"/>
      <c r="L2" s="34"/>
      <c r="M2" s="17">
        <f>SUM(C2:L2)/4</f>
        <v>295</v>
      </c>
      <c r="N2" s="40"/>
      <c r="O2" s="25"/>
      <c r="P2" s="26"/>
    </row>
    <row r="3" spans="1:16" ht="26.25">
      <c r="A3" s="43">
        <v>2</v>
      </c>
      <c r="B3" s="44" t="s">
        <v>34</v>
      </c>
      <c r="C3" s="43">
        <v>297</v>
      </c>
      <c r="D3" s="43">
        <v>298</v>
      </c>
      <c r="E3" s="43">
        <v>300</v>
      </c>
      <c r="F3" s="43">
        <v>294</v>
      </c>
      <c r="G3" s="43"/>
      <c r="H3" s="43"/>
      <c r="I3" s="43"/>
      <c r="J3" s="43"/>
      <c r="K3" s="43"/>
      <c r="L3" s="43"/>
      <c r="M3" s="58">
        <f aca="true" t="shared" si="0" ref="M3:M12">SUM(C3:L3)/4</f>
        <v>297.25</v>
      </c>
      <c r="N3" s="45"/>
      <c r="O3" s="25"/>
      <c r="P3" s="26"/>
    </row>
    <row r="4" spans="1:16" ht="25.5">
      <c r="A4" s="34">
        <v>3</v>
      </c>
      <c r="B4" s="10" t="s">
        <v>36</v>
      </c>
      <c r="C4" s="34">
        <v>294</v>
      </c>
      <c r="D4" s="34">
        <v>274</v>
      </c>
      <c r="E4" s="34">
        <v>297</v>
      </c>
      <c r="F4" s="34">
        <v>283</v>
      </c>
      <c r="G4" s="34"/>
      <c r="H4" s="34"/>
      <c r="I4" s="34"/>
      <c r="J4" s="34"/>
      <c r="K4" s="34"/>
      <c r="L4" s="34"/>
      <c r="M4" s="17">
        <f t="shared" si="0"/>
        <v>287</v>
      </c>
      <c r="N4" s="40"/>
      <c r="O4" s="25"/>
      <c r="P4" s="26"/>
    </row>
    <row r="5" spans="1:16" ht="25.5">
      <c r="A5" s="43">
        <v>4</v>
      </c>
      <c r="B5" s="44" t="s">
        <v>37</v>
      </c>
      <c r="C5" s="43">
        <v>293</v>
      </c>
      <c r="D5" s="43">
        <v>266</v>
      </c>
      <c r="E5" s="43">
        <v>289</v>
      </c>
      <c r="F5" s="43">
        <v>284</v>
      </c>
      <c r="G5" s="43"/>
      <c r="H5" s="43"/>
      <c r="I5" s="43"/>
      <c r="J5" s="43"/>
      <c r="K5" s="43"/>
      <c r="L5" s="43"/>
      <c r="M5" s="58">
        <f t="shared" si="0"/>
        <v>283</v>
      </c>
      <c r="N5" s="45"/>
      <c r="O5" s="25"/>
      <c r="P5" s="26"/>
    </row>
    <row r="6" spans="1:16" ht="25.5">
      <c r="A6" s="34">
        <v>5</v>
      </c>
      <c r="B6" s="10" t="s">
        <v>38</v>
      </c>
      <c r="C6" s="34">
        <v>295</v>
      </c>
      <c r="D6" s="34">
        <v>268</v>
      </c>
      <c r="E6" s="34">
        <v>281</v>
      </c>
      <c r="F6" s="34">
        <v>273</v>
      </c>
      <c r="G6" s="34"/>
      <c r="H6" s="34"/>
      <c r="I6" s="34"/>
      <c r="J6" s="34"/>
      <c r="K6" s="34"/>
      <c r="L6" s="34"/>
      <c r="M6" s="17">
        <f t="shared" si="0"/>
        <v>279.25</v>
      </c>
      <c r="N6" s="40"/>
      <c r="O6" s="25"/>
      <c r="P6" s="26"/>
    </row>
    <row r="7" spans="1:16" ht="25.5">
      <c r="A7" s="43">
        <v>6</v>
      </c>
      <c r="B7" s="44" t="s">
        <v>44</v>
      </c>
      <c r="C7" s="43">
        <v>0</v>
      </c>
      <c r="D7" s="43">
        <v>0</v>
      </c>
      <c r="E7" s="43">
        <v>0</v>
      </c>
      <c r="F7" s="43">
        <v>0</v>
      </c>
      <c r="G7" s="43"/>
      <c r="H7" s="43"/>
      <c r="I7" s="43"/>
      <c r="J7" s="43"/>
      <c r="K7" s="43"/>
      <c r="L7" s="43"/>
      <c r="M7" s="58">
        <f t="shared" si="0"/>
        <v>0</v>
      </c>
      <c r="N7" s="45"/>
      <c r="O7" s="25"/>
      <c r="P7" s="26"/>
    </row>
    <row r="8" spans="1:16" ht="25.5">
      <c r="A8" s="34">
        <v>7</v>
      </c>
      <c r="B8" s="10" t="s">
        <v>47</v>
      </c>
      <c r="C8" s="34">
        <v>0</v>
      </c>
      <c r="D8" s="34">
        <v>240</v>
      </c>
      <c r="E8" s="34">
        <v>271</v>
      </c>
      <c r="F8" s="34">
        <v>263</v>
      </c>
      <c r="G8" s="34"/>
      <c r="H8" s="34"/>
      <c r="I8" s="34"/>
      <c r="J8" s="34"/>
      <c r="K8" s="34"/>
      <c r="L8" s="34"/>
      <c r="M8" s="17">
        <f>SUM(C8:L8)/3</f>
        <v>258</v>
      </c>
      <c r="N8" s="40"/>
      <c r="O8" s="25"/>
      <c r="P8" s="26"/>
    </row>
    <row r="9" spans="1:16" ht="25.5">
      <c r="A9" s="43">
        <v>8</v>
      </c>
      <c r="B9" s="44" t="s">
        <v>45</v>
      </c>
      <c r="C9" s="43">
        <v>273</v>
      </c>
      <c r="D9" s="43">
        <v>266</v>
      </c>
      <c r="E9" s="43">
        <v>289</v>
      </c>
      <c r="F9" s="43">
        <v>285</v>
      </c>
      <c r="G9" s="43"/>
      <c r="H9" s="43"/>
      <c r="I9" s="43"/>
      <c r="J9" s="43"/>
      <c r="K9" s="57"/>
      <c r="L9" s="43"/>
      <c r="M9" s="58">
        <f t="shared" si="0"/>
        <v>278.25</v>
      </c>
      <c r="N9" s="46"/>
      <c r="O9" s="25"/>
      <c r="P9" s="26"/>
    </row>
    <row r="10" spans="1:16" ht="25.5">
      <c r="A10" s="34">
        <v>9</v>
      </c>
      <c r="B10" s="10" t="s">
        <v>48</v>
      </c>
      <c r="C10" s="34">
        <v>0</v>
      </c>
      <c r="D10" s="34">
        <v>292</v>
      </c>
      <c r="E10" s="34">
        <v>295</v>
      </c>
      <c r="F10" s="34">
        <v>291</v>
      </c>
      <c r="G10" s="34"/>
      <c r="H10" s="34"/>
      <c r="I10" s="34"/>
      <c r="J10" s="34"/>
      <c r="K10" s="34"/>
      <c r="L10" s="34"/>
      <c r="M10" s="17">
        <f>SUM(C10:L10)/3</f>
        <v>292.6666666666667</v>
      </c>
      <c r="N10" s="37"/>
      <c r="O10" s="25"/>
      <c r="P10" s="26"/>
    </row>
    <row r="11" spans="1:16" ht="25.5">
      <c r="A11" s="43">
        <v>10</v>
      </c>
      <c r="B11" s="44" t="s">
        <v>49</v>
      </c>
      <c r="C11" s="43">
        <v>282</v>
      </c>
      <c r="D11" s="43">
        <v>248</v>
      </c>
      <c r="E11" s="43">
        <v>273</v>
      </c>
      <c r="F11" s="43">
        <v>274</v>
      </c>
      <c r="G11" s="43"/>
      <c r="H11" s="43"/>
      <c r="I11" s="43"/>
      <c r="J11" s="43"/>
      <c r="K11" s="43"/>
      <c r="L11" s="43"/>
      <c r="M11" s="58">
        <f t="shared" si="0"/>
        <v>269.25</v>
      </c>
      <c r="N11" s="47"/>
      <c r="O11" s="25"/>
      <c r="P11" s="26"/>
    </row>
    <row r="12" spans="1:16" ht="25.5">
      <c r="A12" s="34">
        <v>11</v>
      </c>
      <c r="B12" s="10" t="s">
        <v>50</v>
      </c>
      <c r="C12" s="34">
        <v>284</v>
      </c>
      <c r="D12" s="34">
        <v>272</v>
      </c>
      <c r="E12" s="34">
        <v>295</v>
      </c>
      <c r="F12" s="34">
        <v>278</v>
      </c>
      <c r="G12" s="34"/>
      <c r="H12" s="34"/>
      <c r="I12" s="34"/>
      <c r="J12" s="34"/>
      <c r="K12" s="34"/>
      <c r="L12" s="34"/>
      <c r="M12" s="17">
        <f t="shared" si="0"/>
        <v>282.25</v>
      </c>
      <c r="N12" s="37"/>
      <c r="O12" s="25"/>
      <c r="P12" s="26"/>
    </row>
    <row r="13" spans="1:16" ht="25.5">
      <c r="A13" s="43">
        <v>12</v>
      </c>
      <c r="B13" s="44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58">
        <f aca="true" t="shared" si="1" ref="M13:M20">SUM(C13:L13)/1</f>
        <v>0</v>
      </c>
      <c r="N13" s="47"/>
      <c r="O13" s="25"/>
      <c r="P13" s="26"/>
    </row>
    <row r="14" spans="1:16" ht="25.5">
      <c r="A14" s="34">
        <v>13</v>
      </c>
      <c r="B14" s="10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17">
        <f t="shared" si="1"/>
        <v>0</v>
      </c>
      <c r="N14" s="37"/>
      <c r="O14" s="25"/>
      <c r="P14" s="26"/>
    </row>
    <row r="15" spans="1:16" ht="25.5">
      <c r="A15" s="43">
        <v>14</v>
      </c>
      <c r="B15" s="44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58">
        <f t="shared" si="1"/>
        <v>0</v>
      </c>
      <c r="N15" s="47"/>
      <c r="O15" s="25"/>
      <c r="P15" s="26"/>
    </row>
    <row r="16" spans="1:16" ht="25.5">
      <c r="A16" s="34">
        <v>15</v>
      </c>
      <c r="B16" s="10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17">
        <f t="shared" si="1"/>
        <v>0</v>
      </c>
      <c r="N16" s="37"/>
      <c r="O16" s="25"/>
      <c r="P16" s="26"/>
    </row>
    <row r="17" spans="1:16" ht="25.5">
      <c r="A17" s="43">
        <v>16</v>
      </c>
      <c r="B17" s="44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58">
        <f t="shared" si="1"/>
        <v>0</v>
      </c>
      <c r="N17" s="47"/>
      <c r="O17" s="25"/>
      <c r="P17" s="26"/>
    </row>
    <row r="18" spans="1:16" ht="25.5">
      <c r="A18" s="34">
        <v>17</v>
      </c>
      <c r="B18" s="10"/>
      <c r="C18" s="34"/>
      <c r="D18" s="24"/>
      <c r="E18" s="34"/>
      <c r="F18" s="34"/>
      <c r="G18" s="34"/>
      <c r="H18" s="34"/>
      <c r="I18" s="34"/>
      <c r="J18" s="34"/>
      <c r="K18" s="34"/>
      <c r="L18" s="34"/>
      <c r="M18" s="17">
        <f t="shared" si="1"/>
        <v>0</v>
      </c>
      <c r="N18" s="37"/>
      <c r="O18" s="25"/>
      <c r="P18" s="26"/>
    </row>
    <row r="19" spans="1:16" ht="25.5">
      <c r="A19" s="43">
        <v>18</v>
      </c>
      <c r="B19" s="44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2">
        <f t="shared" si="1"/>
        <v>0</v>
      </c>
      <c r="N19" s="47"/>
      <c r="O19" s="25"/>
      <c r="P19" s="26"/>
    </row>
    <row r="20" spans="1:16" ht="25.5">
      <c r="A20" s="34">
        <v>19</v>
      </c>
      <c r="B20" s="10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17">
        <f t="shared" si="1"/>
        <v>0</v>
      </c>
      <c r="N20" s="37"/>
      <c r="O20" s="25"/>
      <c r="P20" s="26"/>
    </row>
    <row r="21" spans="1:16" ht="39" thickBot="1">
      <c r="A21" s="43"/>
      <c r="B21" s="44"/>
      <c r="C21" s="43"/>
      <c r="D21" s="56" t="s">
        <v>33</v>
      </c>
      <c r="E21" s="43"/>
      <c r="F21" s="43"/>
      <c r="G21" s="43"/>
      <c r="H21" s="43"/>
      <c r="I21" s="43"/>
      <c r="J21" s="43"/>
      <c r="K21" s="43"/>
      <c r="L21" s="43"/>
      <c r="M21" s="42"/>
      <c r="N21" s="47"/>
      <c r="O21" s="27"/>
      <c r="P21" s="28"/>
    </row>
    <row r="22" spans="1:14" ht="25.5">
      <c r="A22" s="35"/>
      <c r="B22" s="13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21"/>
      <c r="N22" s="21"/>
    </row>
    <row r="23" spans="1:14" ht="25.5">
      <c r="A23" s="35"/>
      <c r="B23" s="13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21"/>
      <c r="N23" s="21"/>
    </row>
    <row r="24" spans="1:14" ht="25.5">
      <c r="A24" s="35"/>
      <c r="B24" s="13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21"/>
      <c r="N24" s="21"/>
    </row>
    <row r="25" spans="1:14" ht="25.5">
      <c r="A25" s="35"/>
      <c r="B25" s="13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21"/>
      <c r="N25" s="21"/>
    </row>
    <row r="26" spans="1:14" ht="25.5">
      <c r="A26" s="35"/>
      <c r="B26" s="13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21"/>
      <c r="N26" s="21"/>
    </row>
    <row r="27" spans="1:14" ht="25.5">
      <c r="A27" s="35"/>
      <c r="B27" s="13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21"/>
      <c r="N27" s="21"/>
    </row>
    <row r="28" spans="1:14" ht="25.5">
      <c r="A28" s="35"/>
      <c r="B28" s="13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21"/>
      <c r="N28" s="36"/>
    </row>
    <row r="29" spans="1:14" ht="25.5">
      <c r="A29" s="35"/>
      <c r="B29" s="13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21"/>
      <c r="N29" s="36"/>
    </row>
  </sheetData>
  <sheetProtection/>
  <printOptions/>
  <pageMargins left="0" right="0" top="0" bottom="0" header="0" footer="0"/>
  <pageSetup horizontalDpi="300" verticalDpi="300" orientation="landscape" paperSize="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K26"/>
  <sheetViews>
    <sheetView zoomScale="70" zoomScaleNormal="70" zoomScalePageLayoutView="0" workbookViewId="0" topLeftCell="A1">
      <selection activeCell="J12" sqref="J12"/>
    </sheetView>
  </sheetViews>
  <sheetFormatPr defaultColWidth="9.140625" defaultRowHeight="12.75"/>
  <cols>
    <col min="1" max="1" width="9.140625" style="1" customWidth="1"/>
    <col min="2" max="2" width="44.57421875" style="1" customWidth="1"/>
    <col min="3" max="4" width="13.7109375" style="1" customWidth="1"/>
    <col min="5" max="5" width="16.57421875" style="1" customWidth="1"/>
    <col min="6" max="6" width="20.57421875" style="1" customWidth="1"/>
    <col min="7" max="9" width="13.7109375" style="1" customWidth="1"/>
    <col min="10" max="10" width="11.57421875" style="1" bestFit="1" customWidth="1"/>
    <col min="11" max="16384" width="9.140625" style="1" customWidth="1"/>
  </cols>
  <sheetData>
    <row r="1" ht="20.25"/>
    <row r="2" ht="20.25"/>
    <row r="3" ht="23.25">
      <c r="K3" s="2"/>
    </row>
    <row r="4" ht="20.25"/>
    <row r="5" ht="20.25"/>
    <row r="10" spans="1:10" s="20" customFormat="1" ht="25.5">
      <c r="A10" s="32"/>
      <c r="B10" s="33" t="s">
        <v>0</v>
      </c>
      <c r="C10" s="59" t="s">
        <v>9</v>
      </c>
      <c r="D10" s="60"/>
      <c r="E10" s="19"/>
      <c r="F10" s="19" t="s">
        <v>31</v>
      </c>
      <c r="G10" s="19" t="s">
        <v>15</v>
      </c>
      <c r="H10" s="19" t="s">
        <v>16</v>
      </c>
      <c r="I10" s="19" t="s">
        <v>19</v>
      </c>
      <c r="J10" s="19" t="s">
        <v>18</v>
      </c>
    </row>
    <row r="11" spans="1:10" s="20" customFormat="1" ht="25.5">
      <c r="A11" s="32">
        <v>1</v>
      </c>
      <c r="B11" s="10" t="str">
        <f>'10 wk Combined AVG'!B2</f>
        <v>Paul Counts</v>
      </c>
      <c r="C11" s="61">
        <f>'10 wk Combined AVG'!K2</f>
        <v>0</v>
      </c>
      <c r="D11" s="62"/>
      <c r="E11" s="17"/>
      <c r="F11" s="17">
        <f>('10 wk Combined AVG'!I2+'10 wk Combined AVG'!J2+'10 wk Combined AVG'!K2)/3</f>
        <v>0</v>
      </c>
      <c r="G11" s="17"/>
      <c r="H11" s="17"/>
      <c r="I11" s="17">
        <f>F11</f>
        <v>0</v>
      </c>
      <c r="J11" s="19"/>
    </row>
    <row r="12" spans="1:10" s="20" customFormat="1" ht="25.5">
      <c r="A12" s="38">
        <v>2</v>
      </c>
      <c r="B12" s="11" t="str">
        <f>'10 wk Combined AVG'!B3</f>
        <v>Jeremy Whittle</v>
      </c>
      <c r="C12" s="63">
        <f>'10 wk Combined AVG'!K3</f>
        <v>0</v>
      </c>
      <c r="D12" s="64"/>
      <c r="E12" s="18"/>
      <c r="F12" s="18">
        <f>('10 wk Combined AVG'!I3+'10 wk Combined AVG'!J3+'10 wk Combined AVG'!K3)/3</f>
        <v>0</v>
      </c>
      <c r="G12" s="18"/>
      <c r="H12" s="18"/>
      <c r="I12" s="18">
        <f aca="true" t="shared" si="0" ref="I12:I24">F12</f>
        <v>0</v>
      </c>
      <c r="J12" s="39"/>
    </row>
    <row r="13" spans="1:10" s="20" customFormat="1" ht="25.5">
      <c r="A13" s="32">
        <v>3</v>
      </c>
      <c r="B13" s="10" t="str">
        <f>'10 wk Combined AVG'!B4</f>
        <v>Ken Spreutels</v>
      </c>
      <c r="C13" s="61">
        <f>'10 wk Combined AVG'!K4</f>
        <v>0</v>
      </c>
      <c r="D13" s="62"/>
      <c r="E13" s="17"/>
      <c r="F13" s="17">
        <f>('10 wk Combined AVG'!I4+'10 wk Combined AVG'!J4+'10 wk Combined AVG'!K4)/3</f>
        <v>0</v>
      </c>
      <c r="G13" s="17"/>
      <c r="H13" s="17"/>
      <c r="I13" s="17">
        <f t="shared" si="0"/>
        <v>0</v>
      </c>
      <c r="J13" s="19"/>
    </row>
    <row r="14" spans="1:10" s="20" customFormat="1" ht="25.5">
      <c r="A14" s="38">
        <v>4</v>
      </c>
      <c r="B14" s="11" t="str">
        <f>'10 wk Combined AVG'!B5</f>
        <v>Trey Stinnett</v>
      </c>
      <c r="C14" s="63">
        <f>'10 wk Combined AVG'!K5</f>
        <v>0</v>
      </c>
      <c r="D14" s="64"/>
      <c r="E14" s="18"/>
      <c r="F14" s="18">
        <f>('10 wk Combined AVG'!I5+'10 wk Combined AVG'!J5+'10 wk Combined AVG'!K5)/3</f>
        <v>0</v>
      </c>
      <c r="G14" s="18"/>
      <c r="H14" s="18"/>
      <c r="I14" s="18">
        <f t="shared" si="0"/>
        <v>0</v>
      </c>
      <c r="J14" s="39"/>
    </row>
    <row r="15" spans="1:10" s="20" customFormat="1" ht="25.5">
      <c r="A15" s="32">
        <v>5</v>
      </c>
      <c r="B15" s="10" t="str">
        <f>'10 wk Combined AVG'!B6</f>
        <v>Cody Jarrett</v>
      </c>
      <c r="C15" s="61">
        <f>'10 wk Combined AVG'!K6</f>
        <v>0</v>
      </c>
      <c r="D15" s="62"/>
      <c r="E15" s="17"/>
      <c r="F15" s="17">
        <f>('10 wk Combined AVG'!I6+'10 wk Combined AVG'!J6+'10 wk Combined AVG'!K6)/3</f>
        <v>0</v>
      </c>
      <c r="G15" s="17"/>
      <c r="H15" s="17"/>
      <c r="I15" s="17">
        <f t="shared" si="0"/>
        <v>0</v>
      </c>
      <c r="J15" s="19"/>
    </row>
    <row r="16" spans="1:10" s="20" customFormat="1" ht="25.5">
      <c r="A16" s="38">
        <v>6</v>
      </c>
      <c r="B16" s="11" t="str">
        <f>'10 wk Combined AVG'!B7</f>
        <v>Gary Sims</v>
      </c>
      <c r="C16" s="63">
        <f>'10 wk Combined AVG'!K7</f>
        <v>0</v>
      </c>
      <c r="D16" s="64"/>
      <c r="E16" s="18"/>
      <c r="F16" s="18">
        <f>('10 wk Combined AVG'!I7+'10 wk Combined AVG'!J7+'10 wk Combined AVG'!K7)/3</f>
        <v>0</v>
      </c>
      <c r="G16" s="18"/>
      <c r="H16" s="18"/>
      <c r="I16" s="18">
        <f t="shared" si="0"/>
        <v>0</v>
      </c>
      <c r="J16" s="39"/>
    </row>
    <row r="17" spans="1:10" s="20" customFormat="1" ht="25.5">
      <c r="A17" s="32">
        <v>7</v>
      </c>
      <c r="B17" s="10" t="str">
        <f>'10 wk Combined AVG'!B8</f>
        <v>Cody Ahlgreen</v>
      </c>
      <c r="C17" s="61">
        <f>'10 wk Combined AVG'!K8</f>
        <v>0</v>
      </c>
      <c r="D17" s="62"/>
      <c r="E17" s="17"/>
      <c r="F17" s="17">
        <f>('10 wk Combined AVG'!I8+'10 wk Combined AVG'!J8+'10 wk Combined AVG'!K8)/3</f>
        <v>0</v>
      </c>
      <c r="G17" s="17"/>
      <c r="H17" s="17"/>
      <c r="I17" s="17">
        <f t="shared" si="0"/>
        <v>0</v>
      </c>
      <c r="J17" s="19"/>
    </row>
    <row r="18" spans="1:10" s="20" customFormat="1" ht="25.5">
      <c r="A18" s="38">
        <v>8</v>
      </c>
      <c r="B18" s="11" t="str">
        <f>'10 wk Combined AVG'!B9</f>
        <v>Austin Nims</v>
      </c>
      <c r="C18" s="63">
        <f>'10 wk Combined AVG'!K9</f>
        <v>0</v>
      </c>
      <c r="D18" s="64"/>
      <c r="E18" s="18"/>
      <c r="F18" s="18">
        <f>('10 wk Combined AVG'!I9+'10 wk Combined AVG'!J9+'10 wk Combined AVG'!K9)/3</f>
        <v>0</v>
      </c>
      <c r="G18" s="18"/>
      <c r="H18" s="18"/>
      <c r="I18" s="18">
        <f t="shared" si="0"/>
        <v>0</v>
      </c>
      <c r="J18" s="39"/>
    </row>
    <row r="19" spans="1:10" s="20" customFormat="1" ht="25.5">
      <c r="A19" s="32">
        <v>9</v>
      </c>
      <c r="B19" s="10" t="str">
        <f>'10 wk Combined AVG'!B10</f>
        <v>Brandon Keith</v>
      </c>
      <c r="C19" s="61">
        <f>'10 wk Combined AVG'!K10</f>
        <v>0</v>
      </c>
      <c r="D19" s="62"/>
      <c r="E19" s="17"/>
      <c r="F19" s="17">
        <f>('10 wk Combined AVG'!I10+'10 wk Combined AVG'!J10+'10 wk Combined AVG'!K10)/3</f>
        <v>0</v>
      </c>
      <c r="G19" s="17"/>
      <c r="H19" s="17"/>
      <c r="I19" s="17">
        <f t="shared" si="0"/>
        <v>0</v>
      </c>
      <c r="J19" s="19"/>
    </row>
    <row r="20" spans="1:10" s="20" customFormat="1" ht="25.5">
      <c r="A20" s="38">
        <v>10</v>
      </c>
      <c r="B20" s="11" t="str">
        <f>'10 wk Combined AVG'!B11</f>
        <v>David Murphy</v>
      </c>
      <c r="C20" s="63">
        <f>'10 wk Combined AVG'!K11</f>
        <v>0</v>
      </c>
      <c r="D20" s="64"/>
      <c r="E20" s="18"/>
      <c r="F20" s="18">
        <f>('10 wk Combined AVG'!I11+'10 wk Combined AVG'!J11+'10 wk Combined AVG'!K11)/3</f>
        <v>0</v>
      </c>
      <c r="G20" s="18"/>
      <c r="H20" s="18"/>
      <c r="I20" s="18">
        <f t="shared" si="0"/>
        <v>0</v>
      </c>
      <c r="J20" s="39"/>
    </row>
    <row r="21" spans="1:10" s="20" customFormat="1" ht="25.5">
      <c r="A21" s="32">
        <v>11</v>
      </c>
      <c r="B21" s="10" t="str">
        <f>'10 wk Combined AVG'!B12</f>
        <v>David Holloway</v>
      </c>
      <c r="C21" s="61">
        <f>'10 wk Combined AVG'!K12</f>
        <v>0</v>
      </c>
      <c r="D21" s="62"/>
      <c r="E21" s="17"/>
      <c r="F21" s="17">
        <f>('10 wk Combined AVG'!I12+'10 wk Combined AVG'!J12+'10 wk Combined AVG'!K12)/3</f>
        <v>0</v>
      </c>
      <c r="G21" s="17"/>
      <c r="H21" s="17"/>
      <c r="I21" s="17">
        <f t="shared" si="0"/>
        <v>0</v>
      </c>
      <c r="J21" s="19"/>
    </row>
    <row r="22" spans="1:10" s="20" customFormat="1" ht="25.5">
      <c r="A22" s="38">
        <v>12</v>
      </c>
      <c r="B22" s="11">
        <f>'10 wk Combined AVG'!B13</f>
        <v>0</v>
      </c>
      <c r="C22" s="63">
        <f>'10 wk Combined AVG'!K13</f>
        <v>0</v>
      </c>
      <c r="D22" s="64"/>
      <c r="E22" s="18"/>
      <c r="F22" s="18">
        <f>('10 wk Combined AVG'!I13+'10 wk Combined AVG'!J13+'10 wk Combined AVG'!K13)/3</f>
        <v>0</v>
      </c>
      <c r="G22" s="18"/>
      <c r="H22" s="18"/>
      <c r="I22" s="18">
        <f t="shared" si="0"/>
        <v>0</v>
      </c>
      <c r="J22" s="39"/>
    </row>
    <row r="23" spans="1:10" s="20" customFormat="1" ht="25.5">
      <c r="A23" s="32">
        <v>13</v>
      </c>
      <c r="B23" s="10">
        <f>'10 wk Combined AVG'!B14</f>
        <v>0</v>
      </c>
      <c r="C23" s="61">
        <f>'10 wk Combined AVG'!K14</f>
        <v>0</v>
      </c>
      <c r="D23" s="62"/>
      <c r="E23" s="17"/>
      <c r="F23" s="17">
        <f>('10 wk Combined AVG'!I14+'10 wk Combined AVG'!J14+'10 wk Combined AVG'!K14)/3</f>
        <v>0</v>
      </c>
      <c r="G23" s="17"/>
      <c r="H23" s="17"/>
      <c r="I23" s="17">
        <f t="shared" si="0"/>
        <v>0</v>
      </c>
      <c r="J23" s="19"/>
    </row>
    <row r="24" spans="1:10" s="20" customFormat="1" ht="25.5">
      <c r="A24" s="38">
        <v>14</v>
      </c>
      <c r="B24" s="11">
        <f>'10 wk Combined AVG'!B15</f>
        <v>0</v>
      </c>
      <c r="C24" s="63">
        <f>'10 wk Combined AVG'!K15</f>
        <v>0</v>
      </c>
      <c r="D24" s="64"/>
      <c r="E24" s="18"/>
      <c r="F24" s="18">
        <f>('10 wk Combined AVG'!I15+'10 wk Combined AVG'!J15+'10 wk Combined AVG'!K15)/3</f>
        <v>0</v>
      </c>
      <c r="G24" s="18"/>
      <c r="H24" s="18"/>
      <c r="I24" s="18">
        <f t="shared" si="0"/>
        <v>0</v>
      </c>
      <c r="J24" s="39"/>
    </row>
    <row r="25" spans="1:10" s="20" customFormat="1" ht="25.5">
      <c r="A25" s="32">
        <v>15</v>
      </c>
      <c r="B25" s="10">
        <f>'10 wk Combined AVG'!B16</f>
        <v>0</v>
      </c>
      <c r="C25" s="61">
        <f>'10 wk Combined AVG'!K16</f>
        <v>0</v>
      </c>
      <c r="D25" s="62"/>
      <c r="E25" s="17"/>
      <c r="F25" s="17">
        <f>('10 wk Combined AVG'!I16+'10 wk Combined AVG'!J16+'10 wk Combined AVG'!K16)/3</f>
        <v>0</v>
      </c>
      <c r="G25" s="17"/>
      <c r="H25" s="17"/>
      <c r="I25" s="17">
        <f>F25</f>
        <v>0</v>
      </c>
      <c r="J25" s="19"/>
    </row>
    <row r="26" spans="1:10" ht="25.5">
      <c r="A26" s="51">
        <v>16</v>
      </c>
      <c r="B26" s="52">
        <f>'10 wk Combined AVG'!B17</f>
        <v>0</v>
      </c>
      <c r="C26" s="68">
        <f>'10 wk Combined AVG'!K17</f>
        <v>0</v>
      </c>
      <c r="D26" s="69"/>
      <c r="E26" s="53"/>
      <c r="F26" s="53">
        <f>('10 wk Combined AVG'!I17+'10 wk Combined AVG'!J17+'10 wk Combined AVG'!K17)/3</f>
        <v>0</v>
      </c>
      <c r="G26" s="53"/>
      <c r="H26" s="53"/>
      <c r="I26" s="53">
        <f>F26</f>
        <v>0</v>
      </c>
      <c r="J26" s="54"/>
    </row>
  </sheetData>
  <sheetProtection/>
  <mergeCells count="17">
    <mergeCell ref="C26:D26"/>
    <mergeCell ref="C25:D25"/>
    <mergeCell ref="C10:D10"/>
    <mergeCell ref="C18:D18"/>
    <mergeCell ref="C17:D17"/>
    <mergeCell ref="C16:D16"/>
    <mergeCell ref="C15:D15"/>
    <mergeCell ref="C14:D14"/>
    <mergeCell ref="C13:D13"/>
    <mergeCell ref="C12:D12"/>
    <mergeCell ref="C11:D11"/>
    <mergeCell ref="C22:D22"/>
    <mergeCell ref="C23:D23"/>
    <mergeCell ref="C24:D24"/>
    <mergeCell ref="C19:D19"/>
    <mergeCell ref="C20:D20"/>
    <mergeCell ref="C21:D21"/>
  </mergeCells>
  <printOptions/>
  <pageMargins left="0" right="0" top="0" bottom="0" header="0.5" footer="0.5"/>
  <pageSetup horizontalDpi="300" verticalDpi="300" orientation="landscape" paperSize="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K27"/>
  <sheetViews>
    <sheetView zoomScale="70" zoomScaleNormal="70" zoomScalePageLayoutView="0" workbookViewId="0" topLeftCell="A1">
      <selection activeCell="J12" sqref="J12"/>
    </sheetView>
  </sheetViews>
  <sheetFormatPr defaultColWidth="9.140625" defaultRowHeight="12.75"/>
  <cols>
    <col min="1" max="1" width="9.140625" style="1" customWidth="1"/>
    <col min="2" max="2" width="44.57421875" style="1" customWidth="1"/>
    <col min="3" max="4" width="13.7109375" style="1" customWidth="1"/>
    <col min="5" max="5" width="16.57421875" style="1" customWidth="1"/>
    <col min="6" max="6" width="23.140625" style="1" bestFit="1" customWidth="1"/>
    <col min="7" max="9" width="13.7109375" style="1" customWidth="1"/>
    <col min="10" max="10" width="11.57421875" style="1" bestFit="1" customWidth="1"/>
    <col min="11" max="16384" width="9.140625" style="1" customWidth="1"/>
  </cols>
  <sheetData>
    <row r="1" ht="20.25"/>
    <row r="2" ht="20.25"/>
    <row r="3" ht="23.25">
      <c r="K3" s="2"/>
    </row>
    <row r="4" ht="20.25"/>
    <row r="5" ht="20.25"/>
    <row r="10" spans="1:10" s="20" customFormat="1" ht="25.5">
      <c r="A10" s="32"/>
      <c r="B10" s="33" t="s">
        <v>0</v>
      </c>
      <c r="C10" s="59" t="s">
        <v>21</v>
      </c>
      <c r="D10" s="60"/>
      <c r="E10" s="19"/>
      <c r="F10" s="19" t="s">
        <v>32</v>
      </c>
      <c r="G10" s="19" t="s">
        <v>15</v>
      </c>
      <c r="H10" s="19" t="s">
        <v>16</v>
      </c>
      <c r="I10" s="19" t="s">
        <v>19</v>
      </c>
      <c r="J10" s="19" t="s">
        <v>18</v>
      </c>
    </row>
    <row r="11" spans="1:10" s="20" customFormat="1" ht="25.5">
      <c r="A11" s="32">
        <v>1</v>
      </c>
      <c r="B11" s="10" t="str">
        <f>'10 wk Combined AVG'!B2</f>
        <v>Paul Counts</v>
      </c>
      <c r="C11" s="61">
        <f>'10 wk Combined AVG'!L2</f>
        <v>0</v>
      </c>
      <c r="D11" s="62"/>
      <c r="E11" s="17"/>
      <c r="F11" s="17">
        <f>('10 wk Combined AVG'!J2+'10 wk Combined AVG'!K2+'10 wk Combined AVG'!L2)/3</f>
        <v>0</v>
      </c>
      <c r="G11" s="17"/>
      <c r="H11" s="17"/>
      <c r="I11" s="17">
        <f>F11</f>
        <v>0</v>
      </c>
      <c r="J11" s="19"/>
    </row>
    <row r="12" spans="1:10" s="20" customFormat="1" ht="25.5">
      <c r="A12" s="38">
        <v>2</v>
      </c>
      <c r="B12" s="11" t="str">
        <f>'10 wk Combined AVG'!B3</f>
        <v>Jeremy Whittle</v>
      </c>
      <c r="C12" s="63">
        <f>'10 wk Combined AVG'!L3</f>
        <v>0</v>
      </c>
      <c r="D12" s="64"/>
      <c r="E12" s="18"/>
      <c r="F12" s="18">
        <f>('10 wk Combined AVG'!J3+'10 wk Combined AVG'!K3+'10 wk Combined AVG'!L3)/3</f>
        <v>0</v>
      </c>
      <c r="G12" s="18"/>
      <c r="H12" s="18"/>
      <c r="I12" s="18">
        <f aca="true" t="shared" si="0" ref="I12:I23">F12</f>
        <v>0</v>
      </c>
      <c r="J12" s="39"/>
    </row>
    <row r="13" spans="1:10" s="20" customFormat="1" ht="25.5">
      <c r="A13" s="32">
        <v>3</v>
      </c>
      <c r="B13" s="10" t="str">
        <f>'10 wk Combined AVG'!B4</f>
        <v>Ken Spreutels</v>
      </c>
      <c r="C13" s="61">
        <f>'10 wk Combined AVG'!L4</f>
        <v>0</v>
      </c>
      <c r="D13" s="62"/>
      <c r="E13" s="17"/>
      <c r="F13" s="17">
        <f>('10 wk Combined AVG'!J4+'10 wk Combined AVG'!K4+'10 wk Combined AVG'!L4)/3</f>
        <v>0</v>
      </c>
      <c r="G13" s="17"/>
      <c r="H13" s="17"/>
      <c r="I13" s="17">
        <f t="shared" si="0"/>
        <v>0</v>
      </c>
      <c r="J13" s="19"/>
    </row>
    <row r="14" spans="1:10" s="20" customFormat="1" ht="25.5">
      <c r="A14" s="38">
        <v>4</v>
      </c>
      <c r="B14" s="11" t="str">
        <f>'10 wk Combined AVG'!B5</f>
        <v>Trey Stinnett</v>
      </c>
      <c r="C14" s="63">
        <f>'10 wk Combined AVG'!L5</f>
        <v>0</v>
      </c>
      <c r="D14" s="64"/>
      <c r="E14" s="18"/>
      <c r="F14" s="18">
        <f>('10 wk Combined AVG'!J5+'10 wk Combined AVG'!K5+'10 wk Combined AVG'!L5)/3</f>
        <v>0</v>
      </c>
      <c r="G14" s="18"/>
      <c r="H14" s="18"/>
      <c r="I14" s="18">
        <f t="shared" si="0"/>
        <v>0</v>
      </c>
      <c r="J14" s="39"/>
    </row>
    <row r="15" spans="1:10" s="20" customFormat="1" ht="25.5">
      <c r="A15" s="32">
        <v>5</v>
      </c>
      <c r="B15" s="10"/>
      <c r="C15" s="61">
        <f>'10 wk Combined AVG'!L6</f>
        <v>0</v>
      </c>
      <c r="D15" s="62"/>
      <c r="E15" s="17"/>
      <c r="F15" s="17">
        <f>('10 wk Combined AVG'!J6+'10 wk Combined AVG'!K6+'10 wk Combined AVG'!L6)/3</f>
        <v>0</v>
      </c>
      <c r="G15" s="17"/>
      <c r="H15" s="17"/>
      <c r="I15" s="17">
        <f t="shared" si="0"/>
        <v>0</v>
      </c>
      <c r="J15" s="19"/>
    </row>
    <row r="16" spans="1:10" s="20" customFormat="1" ht="25.5">
      <c r="A16" s="38">
        <v>6</v>
      </c>
      <c r="B16" s="11" t="str">
        <f>'10 wk Combined AVG'!B7</f>
        <v>Gary Sims</v>
      </c>
      <c r="C16" s="63">
        <f>'10 wk Combined AVG'!L7</f>
        <v>0</v>
      </c>
      <c r="D16" s="64"/>
      <c r="E16" s="18"/>
      <c r="F16" s="18">
        <f>('10 wk Combined AVG'!J7+'10 wk Combined AVG'!K7+'10 wk Combined AVG'!L7)/3</f>
        <v>0</v>
      </c>
      <c r="G16" s="18"/>
      <c r="H16" s="18"/>
      <c r="I16" s="18">
        <f t="shared" si="0"/>
        <v>0</v>
      </c>
      <c r="J16" s="39"/>
    </row>
    <row r="17" spans="1:10" s="20" customFormat="1" ht="25.5">
      <c r="A17" s="32">
        <v>7</v>
      </c>
      <c r="B17" s="10" t="str">
        <f>'10 wk Combined AVG'!B8</f>
        <v>Cody Ahlgreen</v>
      </c>
      <c r="C17" s="61">
        <f>'10 wk Combined AVG'!L8</f>
        <v>0</v>
      </c>
      <c r="D17" s="62"/>
      <c r="E17" s="17"/>
      <c r="F17" s="17">
        <f>('10 wk Combined AVG'!J8+'10 wk Combined AVG'!K8+'10 wk Combined AVG'!L8)/3</f>
        <v>0</v>
      </c>
      <c r="G17" s="17"/>
      <c r="H17" s="17"/>
      <c r="I17" s="17">
        <f t="shared" si="0"/>
        <v>0</v>
      </c>
      <c r="J17" s="19"/>
    </row>
    <row r="18" spans="1:10" s="20" customFormat="1" ht="25.5">
      <c r="A18" s="38">
        <v>8</v>
      </c>
      <c r="B18" s="11" t="str">
        <f>'10 wk Combined AVG'!B9</f>
        <v>Austin Nims</v>
      </c>
      <c r="C18" s="63">
        <f>'10 wk Combined AVG'!L9</f>
        <v>0</v>
      </c>
      <c r="D18" s="64"/>
      <c r="E18" s="18"/>
      <c r="F18" s="18">
        <f>('10 wk Combined AVG'!J9+'10 wk Combined AVG'!K9+'10 wk Combined AVG'!L9)/3</f>
        <v>0</v>
      </c>
      <c r="G18" s="18"/>
      <c r="H18" s="18"/>
      <c r="I18" s="18">
        <f t="shared" si="0"/>
        <v>0</v>
      </c>
      <c r="J18" s="39"/>
    </row>
    <row r="19" spans="1:10" s="20" customFormat="1" ht="25.5">
      <c r="A19" s="32">
        <v>9</v>
      </c>
      <c r="B19" s="10" t="str">
        <f>'10 wk Combined AVG'!B10</f>
        <v>Brandon Keith</v>
      </c>
      <c r="C19" s="61">
        <f>'10 wk Combined AVG'!L10</f>
        <v>0</v>
      </c>
      <c r="D19" s="62"/>
      <c r="E19" s="17"/>
      <c r="F19" s="17">
        <f>('10 wk Combined AVG'!J10+'10 wk Combined AVG'!K10+'10 wk Combined AVG'!L10)/3</f>
        <v>0</v>
      </c>
      <c r="G19" s="17"/>
      <c r="H19" s="17"/>
      <c r="I19" s="17">
        <f t="shared" si="0"/>
        <v>0</v>
      </c>
      <c r="J19" s="19"/>
    </row>
    <row r="20" spans="1:10" s="20" customFormat="1" ht="25.5">
      <c r="A20" s="38">
        <v>10</v>
      </c>
      <c r="B20" s="11" t="str">
        <f>'10 wk Combined AVG'!B11</f>
        <v>David Murphy</v>
      </c>
      <c r="C20" s="63">
        <f>'10 wk Combined AVG'!L11</f>
        <v>0</v>
      </c>
      <c r="D20" s="64"/>
      <c r="E20" s="18"/>
      <c r="F20" s="18">
        <f>('10 wk Combined AVG'!J11+'10 wk Combined AVG'!K11+'10 wk Combined AVG'!L11)/3</f>
        <v>0</v>
      </c>
      <c r="G20" s="18"/>
      <c r="H20" s="18"/>
      <c r="I20" s="18">
        <f t="shared" si="0"/>
        <v>0</v>
      </c>
      <c r="J20" s="39"/>
    </row>
    <row r="21" spans="1:10" s="20" customFormat="1" ht="25.5">
      <c r="A21" s="32">
        <v>11</v>
      </c>
      <c r="B21" s="10" t="str">
        <f>'10 wk Combined AVG'!B12</f>
        <v>David Holloway</v>
      </c>
      <c r="C21" s="61">
        <f>'10 wk Combined AVG'!L12</f>
        <v>0</v>
      </c>
      <c r="D21" s="62"/>
      <c r="E21" s="17"/>
      <c r="F21" s="17">
        <f>('10 wk Combined AVG'!J12+'10 wk Combined AVG'!K12+'10 wk Combined AVG'!L12)/3</f>
        <v>0</v>
      </c>
      <c r="G21" s="17"/>
      <c r="H21" s="17"/>
      <c r="I21" s="17">
        <f t="shared" si="0"/>
        <v>0</v>
      </c>
      <c r="J21" s="19"/>
    </row>
    <row r="22" spans="1:10" s="20" customFormat="1" ht="25.5">
      <c r="A22" s="38">
        <v>12</v>
      </c>
      <c r="B22" s="11">
        <f>'10 wk Combined AVG'!B13</f>
        <v>0</v>
      </c>
      <c r="C22" s="63">
        <f>'10 wk Combined AVG'!L13</f>
        <v>0</v>
      </c>
      <c r="D22" s="64"/>
      <c r="E22" s="18"/>
      <c r="F22" s="18">
        <f>('10 wk Combined AVG'!J13+'10 wk Combined AVG'!K13+'10 wk Combined AVG'!L13)/3</f>
        <v>0</v>
      </c>
      <c r="G22" s="18"/>
      <c r="H22" s="18"/>
      <c r="I22" s="18">
        <f t="shared" si="0"/>
        <v>0</v>
      </c>
      <c r="J22" s="39"/>
    </row>
    <row r="23" spans="1:10" s="20" customFormat="1" ht="25.5">
      <c r="A23" s="32">
        <v>13</v>
      </c>
      <c r="B23" s="10">
        <f>'10 wk Combined AVG'!B14</f>
        <v>0</v>
      </c>
      <c r="C23" s="61">
        <f>'10 wk Combined AVG'!L14</f>
        <v>0</v>
      </c>
      <c r="D23" s="62"/>
      <c r="E23" s="17"/>
      <c r="F23" s="17">
        <f>('10 wk Combined AVG'!J14+'10 wk Combined AVG'!K14+'10 wk Combined AVG'!L14)/3</f>
        <v>0</v>
      </c>
      <c r="G23" s="17"/>
      <c r="H23" s="17"/>
      <c r="I23" s="17">
        <f t="shared" si="0"/>
        <v>0</v>
      </c>
      <c r="J23" s="19"/>
    </row>
    <row r="24" spans="1:10" s="20" customFormat="1" ht="25.5">
      <c r="A24" s="38">
        <v>14</v>
      </c>
      <c r="B24" s="11">
        <f>'10 wk Combined AVG'!B15</f>
        <v>0</v>
      </c>
      <c r="C24" s="63">
        <f>'10 wk Combined AVG'!L15</f>
        <v>0</v>
      </c>
      <c r="D24" s="64"/>
      <c r="E24" s="18"/>
      <c r="F24" s="18">
        <f>('10 wk Combined AVG'!J15+'10 wk Combined AVG'!K15+'10 wk Combined AVG'!L15)/3</f>
        <v>0</v>
      </c>
      <c r="G24" s="18"/>
      <c r="H24" s="18"/>
      <c r="I24" s="18">
        <f>F24</f>
        <v>0</v>
      </c>
      <c r="J24" s="39"/>
    </row>
    <row r="25" spans="1:10" ht="25.5">
      <c r="A25" s="32">
        <v>15</v>
      </c>
      <c r="B25" s="10">
        <f>'10 wk Combined AVG'!B16</f>
        <v>0</v>
      </c>
      <c r="C25" s="61">
        <f>'10 wk Combined AVG'!L16</f>
        <v>0</v>
      </c>
      <c r="D25" s="62"/>
      <c r="E25" s="17"/>
      <c r="F25" s="17">
        <f>('10 wk Combined AVG'!J16+'10 wk Combined AVG'!K16+'10 wk Combined AVG'!L16)/3</f>
        <v>0</v>
      </c>
      <c r="G25" s="17"/>
      <c r="H25" s="17"/>
      <c r="I25" s="17">
        <f>F25</f>
        <v>0</v>
      </c>
      <c r="J25" s="19"/>
    </row>
    <row r="26" spans="1:10" ht="25.5">
      <c r="A26" s="51">
        <v>16</v>
      </c>
      <c r="B26" s="52">
        <f>'10 wk Combined AVG'!B17</f>
        <v>0</v>
      </c>
      <c r="C26" s="68">
        <f>'10 wk Combined AVG'!L17</f>
        <v>0</v>
      </c>
      <c r="D26" s="69"/>
      <c r="E26" s="53"/>
      <c r="F26" s="53">
        <f>('10 wk Combined AVG'!J17+'10 wk Combined AVG'!K17+'10 wk Combined AVG'!L17)/3</f>
        <v>0</v>
      </c>
      <c r="G26" s="53"/>
      <c r="H26" s="53"/>
      <c r="I26" s="53">
        <f>F26</f>
        <v>0</v>
      </c>
      <c r="J26" s="54"/>
    </row>
    <row r="27" spans="2:9" ht="27">
      <c r="B27" s="3"/>
      <c r="C27" s="4"/>
      <c r="D27" s="4"/>
      <c r="E27" s="4"/>
      <c r="F27" s="4"/>
      <c r="G27" s="4"/>
      <c r="H27" s="4"/>
      <c r="I27" s="5"/>
    </row>
  </sheetData>
  <sheetProtection/>
  <mergeCells count="17">
    <mergeCell ref="C26:D26"/>
    <mergeCell ref="C25:D25"/>
    <mergeCell ref="C18:D18"/>
    <mergeCell ref="C14:D14"/>
    <mergeCell ref="C15:D15"/>
    <mergeCell ref="C16:D16"/>
    <mergeCell ref="C17:D17"/>
    <mergeCell ref="C10:D10"/>
    <mergeCell ref="C11:D11"/>
    <mergeCell ref="C12:D12"/>
    <mergeCell ref="C13:D13"/>
    <mergeCell ref="C23:D23"/>
    <mergeCell ref="C24:D24"/>
    <mergeCell ref="C19:D19"/>
    <mergeCell ref="C20:D20"/>
    <mergeCell ref="C21:D21"/>
    <mergeCell ref="C22:D22"/>
  </mergeCells>
  <printOptions/>
  <pageMargins left="0" right="0" top="0" bottom="0" header="0.5" footer="0.5"/>
  <pageSetup horizontalDpi="600" verticalDpi="600" orientation="landscape" paperSize="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29"/>
  <sheetViews>
    <sheetView zoomScale="80" zoomScaleNormal="80" zoomScalePageLayoutView="0" workbookViewId="0" topLeftCell="A1">
      <selection activeCell="O12" sqref="O12"/>
    </sheetView>
  </sheetViews>
  <sheetFormatPr defaultColWidth="9.140625" defaultRowHeight="12.75"/>
  <cols>
    <col min="1" max="1" width="22.421875" style="30" bestFit="1" customWidth="1"/>
    <col min="2" max="2" width="6.140625" style="30" bestFit="1" customWidth="1"/>
    <col min="3" max="6" width="8.7109375" style="30" bestFit="1" customWidth="1"/>
    <col min="7" max="10" width="9.140625" style="30" customWidth="1"/>
    <col min="11" max="11" width="7.8515625" style="30" bestFit="1" customWidth="1"/>
    <col min="12" max="12" width="7.28125" style="30" bestFit="1" customWidth="1"/>
    <col min="13" max="13" width="7.8515625" style="30" bestFit="1" customWidth="1"/>
    <col min="14" max="14" width="9.00390625" style="30" bestFit="1" customWidth="1"/>
    <col min="15" max="15" width="17.00390625" style="30" bestFit="1" customWidth="1"/>
    <col min="16" max="16384" width="9.140625" style="30" customWidth="1"/>
  </cols>
  <sheetData>
    <row r="1" spans="1:17" ht="20.25">
      <c r="A1" s="6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7" t="s">
        <v>11</v>
      </c>
      <c r="M1" s="7" t="s">
        <v>12</v>
      </c>
      <c r="N1" s="7" t="s">
        <v>22</v>
      </c>
      <c r="O1" s="12" t="s">
        <v>17</v>
      </c>
      <c r="P1" s="22"/>
      <c r="Q1" s="23"/>
    </row>
    <row r="2" spans="1:17" ht="20.25">
      <c r="A2" s="8" t="str">
        <f>'10 wk Combined AVG'!B2</f>
        <v>Paul Counts</v>
      </c>
      <c r="B2" s="9">
        <v>43</v>
      </c>
      <c r="C2" s="9">
        <v>14</v>
      </c>
      <c r="D2" s="9">
        <v>49</v>
      </c>
      <c r="E2" s="9">
        <v>10</v>
      </c>
      <c r="F2" s="9"/>
      <c r="G2" s="9"/>
      <c r="H2" s="9"/>
      <c r="I2" s="9"/>
      <c r="J2" s="9"/>
      <c r="K2" s="9"/>
      <c r="L2" s="9"/>
      <c r="M2" s="9"/>
      <c r="N2" s="8">
        <f>SUM(B2:M2)</f>
        <v>116</v>
      </c>
      <c r="O2" s="15">
        <f>SUM(B2:M2)/4</f>
        <v>29</v>
      </c>
      <c r="P2" s="25"/>
      <c r="Q2" s="26"/>
    </row>
    <row r="3" spans="1:17" ht="20.25">
      <c r="A3" s="14" t="str">
        <f>'10 wk Combined AVG'!B3</f>
        <v>Jeremy Whittle</v>
      </c>
      <c r="B3" s="16">
        <v>45</v>
      </c>
      <c r="C3" s="16">
        <v>15</v>
      </c>
      <c r="D3" s="16">
        <v>45</v>
      </c>
      <c r="E3" s="16">
        <v>21</v>
      </c>
      <c r="F3" s="16"/>
      <c r="G3" s="16"/>
      <c r="H3" s="16"/>
      <c r="I3" s="16"/>
      <c r="J3" s="16"/>
      <c r="K3" s="16"/>
      <c r="L3" s="41"/>
      <c r="M3" s="16"/>
      <c r="N3" s="14">
        <f aca="true" t="shared" si="0" ref="N3:N29">SUM(B3:M3)</f>
        <v>126</v>
      </c>
      <c r="O3" s="55">
        <f aca="true" t="shared" si="1" ref="O3:O12">SUM(B3:M3)/4</f>
        <v>31.5</v>
      </c>
      <c r="P3" s="25"/>
      <c r="Q3" s="26"/>
    </row>
    <row r="4" spans="1:17" ht="20.25">
      <c r="A4" s="8" t="str">
        <f>'10 wk Combined AVG'!B4</f>
        <v>Ken Spreutels</v>
      </c>
      <c r="B4" s="9">
        <v>31</v>
      </c>
      <c r="C4" s="9">
        <v>3</v>
      </c>
      <c r="D4" s="9">
        <v>29</v>
      </c>
      <c r="E4" s="9">
        <v>6</v>
      </c>
      <c r="F4" s="9"/>
      <c r="G4" s="9"/>
      <c r="H4" s="9"/>
      <c r="I4" s="9"/>
      <c r="J4" s="9"/>
      <c r="K4" s="9"/>
      <c r="L4" s="9"/>
      <c r="M4" s="9"/>
      <c r="N4" s="8">
        <f t="shared" si="0"/>
        <v>69</v>
      </c>
      <c r="O4" s="15">
        <f t="shared" si="1"/>
        <v>17.25</v>
      </c>
      <c r="P4" s="25"/>
      <c r="Q4" s="26"/>
    </row>
    <row r="5" spans="1:17" ht="19.5">
      <c r="A5" s="14" t="str">
        <f>'10 wk Combined AVG'!B5</f>
        <v>Trey Stinnett</v>
      </c>
      <c r="B5" s="16">
        <v>27</v>
      </c>
      <c r="C5" s="16">
        <v>1</v>
      </c>
      <c r="D5" s="16">
        <v>23</v>
      </c>
      <c r="E5" s="16">
        <v>6</v>
      </c>
      <c r="F5" s="16"/>
      <c r="G5" s="16"/>
      <c r="H5" s="16"/>
      <c r="I5" s="16"/>
      <c r="J5" s="16"/>
      <c r="K5" s="16"/>
      <c r="L5" s="41"/>
      <c r="M5" s="16"/>
      <c r="N5" s="14">
        <f t="shared" si="0"/>
        <v>57</v>
      </c>
      <c r="O5" s="55">
        <f t="shared" si="1"/>
        <v>14.25</v>
      </c>
      <c r="P5" s="25"/>
      <c r="Q5" s="26"/>
    </row>
    <row r="6" spans="1:17" ht="19.5">
      <c r="A6" s="8" t="str">
        <f>'10 wk Combined AVG'!B6</f>
        <v>Cody Jarrett</v>
      </c>
      <c r="B6" s="9">
        <v>23</v>
      </c>
      <c r="C6" s="9">
        <v>4</v>
      </c>
      <c r="D6" s="9">
        <v>23</v>
      </c>
      <c r="E6" s="9">
        <v>4</v>
      </c>
      <c r="F6" s="9"/>
      <c r="G6" s="9"/>
      <c r="H6" s="9"/>
      <c r="I6" s="9"/>
      <c r="J6" s="9"/>
      <c r="K6" s="9"/>
      <c r="L6" s="9"/>
      <c r="M6" s="9"/>
      <c r="N6" s="8">
        <f t="shared" si="0"/>
        <v>54</v>
      </c>
      <c r="O6" s="15">
        <f t="shared" si="1"/>
        <v>13.5</v>
      </c>
      <c r="P6" s="25"/>
      <c r="Q6" s="26"/>
    </row>
    <row r="7" spans="1:17" ht="19.5">
      <c r="A7" s="14" t="str">
        <f>'10 wk Combined AVG'!B7</f>
        <v>Gary Sims</v>
      </c>
      <c r="B7" s="16">
        <v>0</v>
      </c>
      <c r="C7" s="16">
        <v>0</v>
      </c>
      <c r="D7" s="16">
        <v>0</v>
      </c>
      <c r="E7" s="16">
        <v>0</v>
      </c>
      <c r="F7" s="16"/>
      <c r="G7" s="16"/>
      <c r="H7" s="16"/>
      <c r="I7" s="16"/>
      <c r="J7" s="16"/>
      <c r="K7" s="16"/>
      <c r="L7" s="41"/>
      <c r="M7" s="16"/>
      <c r="N7" s="14">
        <f t="shared" si="0"/>
        <v>0</v>
      </c>
      <c r="O7" s="55">
        <f t="shared" si="1"/>
        <v>0</v>
      </c>
      <c r="P7" s="25"/>
      <c r="Q7" s="26"/>
    </row>
    <row r="8" spans="1:17" ht="19.5">
      <c r="A8" s="8" t="str">
        <f>'10 wk Combined AVG'!B8</f>
        <v>Cody Ahlgreen</v>
      </c>
      <c r="B8" s="9">
        <v>0</v>
      </c>
      <c r="C8" s="9">
        <v>1</v>
      </c>
      <c r="D8" s="9">
        <v>19</v>
      </c>
      <c r="E8" s="9">
        <v>3</v>
      </c>
      <c r="F8" s="9"/>
      <c r="G8" s="9"/>
      <c r="H8" s="9"/>
      <c r="I8" s="9"/>
      <c r="J8" s="9"/>
      <c r="K8" s="9"/>
      <c r="L8" s="9"/>
      <c r="M8" s="9"/>
      <c r="N8" s="8">
        <f t="shared" si="0"/>
        <v>23</v>
      </c>
      <c r="O8" s="15">
        <f>SUM(B8:M8)/3</f>
        <v>7.666666666666667</v>
      </c>
      <c r="P8" s="25"/>
      <c r="Q8" s="26"/>
    </row>
    <row r="9" spans="1:17" ht="19.5">
      <c r="A9" s="14" t="str">
        <f>'10 wk Combined AVG'!B9</f>
        <v>Austin Nims</v>
      </c>
      <c r="B9" s="16">
        <v>22</v>
      </c>
      <c r="C9" s="16">
        <v>4</v>
      </c>
      <c r="D9" s="16">
        <v>24</v>
      </c>
      <c r="E9" s="16">
        <v>3</v>
      </c>
      <c r="F9" s="16"/>
      <c r="G9" s="16"/>
      <c r="H9" s="16"/>
      <c r="I9" s="16"/>
      <c r="J9" s="41"/>
      <c r="K9" s="16"/>
      <c r="L9" s="41"/>
      <c r="M9" s="16"/>
      <c r="N9" s="14">
        <f t="shared" si="0"/>
        <v>53</v>
      </c>
      <c r="O9" s="55">
        <f t="shared" si="1"/>
        <v>13.25</v>
      </c>
      <c r="P9" s="25"/>
      <c r="Q9" s="26"/>
    </row>
    <row r="10" spans="1:17" ht="19.5">
      <c r="A10" s="8" t="str">
        <f>'10 wk Combined AVG'!B10</f>
        <v>Brandon Keith</v>
      </c>
      <c r="B10" s="9">
        <v>0</v>
      </c>
      <c r="C10" s="9">
        <v>15</v>
      </c>
      <c r="D10" s="9">
        <v>43</v>
      </c>
      <c r="E10" s="9">
        <v>10</v>
      </c>
      <c r="F10" s="9"/>
      <c r="G10" s="9"/>
      <c r="H10" s="9"/>
      <c r="I10" s="9"/>
      <c r="J10" s="9"/>
      <c r="K10" s="9"/>
      <c r="L10" s="9"/>
      <c r="M10" s="9"/>
      <c r="N10" s="8">
        <f t="shared" si="0"/>
        <v>68</v>
      </c>
      <c r="O10" s="15">
        <f>SUM(B10:M10)/3</f>
        <v>22.666666666666668</v>
      </c>
      <c r="P10" s="25"/>
      <c r="Q10" s="26"/>
    </row>
    <row r="11" spans="1:17" ht="19.5">
      <c r="A11" s="14" t="str">
        <f>'10 wk Combined AVG'!B11</f>
        <v>David Murphy</v>
      </c>
      <c r="B11" s="16">
        <v>18</v>
      </c>
      <c r="C11" s="16">
        <v>0</v>
      </c>
      <c r="D11" s="16">
        <v>27</v>
      </c>
      <c r="E11" s="16">
        <v>6</v>
      </c>
      <c r="F11" s="16"/>
      <c r="G11" s="16"/>
      <c r="H11" s="16"/>
      <c r="I11" s="16"/>
      <c r="J11" s="16"/>
      <c r="K11" s="16"/>
      <c r="L11" s="16"/>
      <c r="M11" s="16"/>
      <c r="N11" s="14">
        <f t="shared" si="0"/>
        <v>51</v>
      </c>
      <c r="O11" s="55">
        <f>SUM(B11:M11)/4</f>
        <v>12.75</v>
      </c>
      <c r="P11" s="25"/>
      <c r="Q11" s="26"/>
    </row>
    <row r="12" spans="1:17" ht="19.5">
      <c r="A12" s="8" t="str">
        <f>'10 wk Combined AVG'!B12</f>
        <v>David Holloway</v>
      </c>
      <c r="B12" s="9">
        <v>29</v>
      </c>
      <c r="C12" s="9">
        <v>5</v>
      </c>
      <c r="D12" s="9">
        <v>30</v>
      </c>
      <c r="E12" s="9">
        <v>7</v>
      </c>
      <c r="F12" s="9"/>
      <c r="G12" s="9"/>
      <c r="H12" s="9"/>
      <c r="I12" s="9"/>
      <c r="J12" s="9"/>
      <c r="K12" s="9"/>
      <c r="L12" s="9"/>
      <c r="M12" s="9"/>
      <c r="N12" s="8">
        <f t="shared" si="0"/>
        <v>71</v>
      </c>
      <c r="O12" s="15">
        <f>SUM(B12:M12)/4</f>
        <v>17.75</v>
      </c>
      <c r="P12" s="25"/>
      <c r="Q12" s="26"/>
    </row>
    <row r="13" spans="1:17" ht="19.5">
      <c r="A13" s="48">
        <f>'10 wk Combined AVG'!B13</f>
        <v>0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8">
        <f t="shared" si="0"/>
        <v>0</v>
      </c>
      <c r="O13" s="55">
        <f>SUM(B13:M13)/10</f>
        <v>0</v>
      </c>
      <c r="P13" s="25"/>
      <c r="Q13" s="26"/>
    </row>
    <row r="14" spans="1:17" ht="19.5">
      <c r="A14" s="8">
        <f>'10 wk Combined AVG'!B14</f>
        <v>0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8">
        <f t="shared" si="0"/>
        <v>0</v>
      </c>
      <c r="O14" s="15">
        <f>SUM(B14:M14)/10</f>
        <v>0</v>
      </c>
      <c r="P14" s="25"/>
      <c r="Q14" s="26"/>
    </row>
    <row r="15" spans="1:17" ht="19.5">
      <c r="A15" s="48">
        <f>'10 wk Combined AVG'!B15</f>
        <v>0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8">
        <f t="shared" si="0"/>
        <v>0</v>
      </c>
      <c r="O15" s="55">
        <f>SUM(B15:M15)/10</f>
        <v>0</v>
      </c>
      <c r="P15" s="25"/>
      <c r="Q15" s="26"/>
    </row>
    <row r="16" spans="1:17" ht="19.5">
      <c r="A16" s="8">
        <f>'10 wk Combined AVG'!B16</f>
        <v>0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8">
        <f t="shared" si="0"/>
        <v>0</v>
      </c>
      <c r="O16" s="15">
        <f>SUM(B16:M16)/10</f>
        <v>0</v>
      </c>
      <c r="P16" s="25"/>
      <c r="Q16" s="26"/>
    </row>
    <row r="17" spans="1:17" ht="19.5">
      <c r="A17" s="49">
        <f>'10 wk Combined AVG'!B17</f>
        <v>0</v>
      </c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49">
        <f t="shared" si="0"/>
        <v>0</v>
      </c>
      <c r="O17" s="55">
        <f>SUM(B17:M17)/9</f>
        <v>0</v>
      </c>
      <c r="P17" s="25"/>
      <c r="Q17" s="26"/>
    </row>
    <row r="18" spans="1:17" ht="19.5">
      <c r="A18" s="8">
        <f>'10 wk Combined AVG'!B18</f>
        <v>0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8">
        <f t="shared" si="0"/>
        <v>0</v>
      </c>
      <c r="O18" s="15">
        <f aca="true" t="shared" si="2" ref="O18:O29">SUM(B18:M18)/8</f>
        <v>0</v>
      </c>
      <c r="P18" s="25"/>
      <c r="Q18" s="26"/>
    </row>
    <row r="19" spans="1:17" ht="19.5">
      <c r="A19" s="8">
        <f>'10 wk Combined AVG'!B19</f>
        <v>0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8">
        <f t="shared" si="0"/>
        <v>0</v>
      </c>
      <c r="O19" s="15">
        <f t="shared" si="2"/>
        <v>0</v>
      </c>
      <c r="P19" s="25"/>
      <c r="Q19" s="26"/>
    </row>
    <row r="20" spans="1:17" ht="19.5">
      <c r="A20" s="8">
        <f>'10 wk Combined AVG'!B20</f>
        <v>0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8">
        <f t="shared" si="0"/>
        <v>0</v>
      </c>
      <c r="O20" s="15">
        <f t="shared" si="2"/>
        <v>0</v>
      </c>
      <c r="P20" s="25"/>
      <c r="Q20" s="26"/>
    </row>
    <row r="21" spans="1:17" ht="19.5">
      <c r="A21" s="8">
        <f>'10 wk Combined AVG'!B21</f>
        <v>0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8">
        <f t="shared" si="0"/>
        <v>0</v>
      </c>
      <c r="O21" s="15">
        <f t="shared" si="2"/>
        <v>0</v>
      </c>
      <c r="P21" s="25"/>
      <c r="Q21" s="26"/>
    </row>
    <row r="22" spans="1:17" ht="19.5">
      <c r="A22" s="8">
        <f>'10 wk Combined AVG'!B22</f>
        <v>0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8">
        <f t="shared" si="0"/>
        <v>0</v>
      </c>
      <c r="O22" s="15">
        <f t="shared" si="2"/>
        <v>0</v>
      </c>
      <c r="P22" s="25"/>
      <c r="Q22" s="26"/>
    </row>
    <row r="23" spans="1:17" ht="19.5">
      <c r="A23" s="8">
        <f>'10 wk Combined AVG'!B23</f>
        <v>0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8">
        <f t="shared" si="0"/>
        <v>0</v>
      </c>
      <c r="O23" s="15">
        <f t="shared" si="2"/>
        <v>0</v>
      </c>
      <c r="P23" s="25"/>
      <c r="Q23" s="26"/>
    </row>
    <row r="24" spans="1:17" ht="19.5">
      <c r="A24" s="8">
        <f>'10 wk Combined AVG'!B24</f>
        <v>0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8">
        <f t="shared" si="0"/>
        <v>0</v>
      </c>
      <c r="O24" s="15">
        <f t="shared" si="2"/>
        <v>0</v>
      </c>
      <c r="P24" s="25"/>
      <c r="Q24" s="26"/>
    </row>
    <row r="25" spans="1:17" ht="19.5">
      <c r="A25" s="8">
        <f>'10 wk Combined AVG'!B25</f>
        <v>0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8">
        <f t="shared" si="0"/>
        <v>0</v>
      </c>
      <c r="O25" s="15">
        <f t="shared" si="2"/>
        <v>0</v>
      </c>
      <c r="P25" s="25"/>
      <c r="Q25" s="26"/>
    </row>
    <row r="26" spans="1:17" ht="19.5">
      <c r="A26" s="8">
        <f>'10 wk Combined AVG'!B26</f>
        <v>0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8">
        <f t="shared" si="0"/>
        <v>0</v>
      </c>
      <c r="O26" s="15">
        <f t="shared" si="2"/>
        <v>0</v>
      </c>
      <c r="P26" s="25"/>
      <c r="Q26" s="26"/>
    </row>
    <row r="27" spans="1:17" ht="19.5">
      <c r="A27" s="8">
        <f>'10 wk Combined AVG'!B27</f>
        <v>0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8">
        <f t="shared" si="0"/>
        <v>0</v>
      </c>
      <c r="O27" s="15">
        <f t="shared" si="2"/>
        <v>0</v>
      </c>
      <c r="P27" s="25"/>
      <c r="Q27" s="26"/>
    </row>
    <row r="28" spans="1:17" ht="19.5">
      <c r="A28" s="8">
        <f>'10 wk Combined AVG'!B28</f>
        <v>0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8">
        <f t="shared" si="0"/>
        <v>0</v>
      </c>
      <c r="O28" s="15">
        <f t="shared" si="2"/>
        <v>0</v>
      </c>
      <c r="P28" s="25"/>
      <c r="Q28" s="26"/>
    </row>
    <row r="29" spans="1:17" ht="20.25" thickBot="1">
      <c r="A29" s="8">
        <f>'10 wk Combined AVG'!B29</f>
        <v>0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8">
        <f t="shared" si="0"/>
        <v>0</v>
      </c>
      <c r="O29" s="15">
        <f t="shared" si="2"/>
        <v>0</v>
      </c>
      <c r="P29" s="27"/>
      <c r="Q29" s="28"/>
    </row>
  </sheetData>
  <sheetProtection/>
  <printOptions/>
  <pageMargins left="0" right="0" top="0" bottom="0" header="0" footer="0"/>
  <pageSetup horizontalDpi="300" verticalDpi="300" orientation="landscape" paperSize="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K29"/>
  <sheetViews>
    <sheetView zoomScale="70" zoomScaleNormal="70" zoomScalePageLayoutView="0" workbookViewId="0" topLeftCell="A1">
      <selection activeCell="K20" sqref="K20"/>
    </sheetView>
  </sheetViews>
  <sheetFormatPr defaultColWidth="9.140625" defaultRowHeight="12.75"/>
  <cols>
    <col min="1" max="1" width="9.140625" style="1" customWidth="1"/>
    <col min="2" max="2" width="44.57421875" style="1" customWidth="1"/>
    <col min="3" max="4" width="13.7109375" style="1" customWidth="1"/>
    <col min="5" max="5" width="16.57421875" style="1" customWidth="1"/>
    <col min="6" max="6" width="20.57421875" style="1" customWidth="1"/>
    <col min="7" max="9" width="13.7109375" style="1" customWidth="1"/>
    <col min="10" max="10" width="11.57421875" style="1" bestFit="1" customWidth="1"/>
    <col min="11" max="16384" width="9.140625" style="1" customWidth="1"/>
  </cols>
  <sheetData>
    <row r="1" ht="20.25"/>
    <row r="2" ht="20.25"/>
    <row r="3" ht="23.25">
      <c r="K3" s="2"/>
    </row>
    <row r="4" ht="20.25"/>
    <row r="5" ht="20.25"/>
    <row r="10" spans="1:10" s="20" customFormat="1" ht="25.5">
      <c r="A10" s="32"/>
      <c r="B10" s="33" t="s">
        <v>0</v>
      </c>
      <c r="C10" s="59" t="s">
        <v>14</v>
      </c>
      <c r="D10" s="60"/>
      <c r="E10" s="19" t="s">
        <v>13</v>
      </c>
      <c r="F10" s="19" t="s">
        <v>20</v>
      </c>
      <c r="G10" s="19" t="s">
        <v>15</v>
      </c>
      <c r="H10" s="19" t="s">
        <v>16</v>
      </c>
      <c r="I10" s="19" t="s">
        <v>19</v>
      </c>
      <c r="J10" s="19" t="s">
        <v>18</v>
      </c>
    </row>
    <row r="11" spans="1:10" s="20" customFormat="1" ht="25.5">
      <c r="A11" s="32">
        <v>1</v>
      </c>
      <c r="B11" s="10" t="str">
        <f>'10 wk Combined AVG'!B2</f>
        <v>Paul Counts</v>
      </c>
      <c r="C11" s="61">
        <f>'10 wk Combined AVG'!C2</f>
        <v>297</v>
      </c>
      <c r="D11" s="62"/>
      <c r="E11" s="17">
        <f>C11/1</f>
        <v>297</v>
      </c>
      <c r="F11" s="17">
        <f>E11/1</f>
        <v>297</v>
      </c>
      <c r="G11" s="17"/>
      <c r="H11" s="17"/>
      <c r="I11" s="17">
        <f>F11+H11</f>
        <v>297</v>
      </c>
      <c r="J11" s="19" t="s">
        <v>40</v>
      </c>
    </row>
    <row r="12" spans="1:10" s="20" customFormat="1" ht="25.5">
      <c r="A12" s="38">
        <v>2</v>
      </c>
      <c r="B12" s="11" t="str">
        <f>'10 wk Combined AVG'!B3</f>
        <v>Jeremy Whittle</v>
      </c>
      <c r="C12" s="63">
        <f>'10 wk Combined AVG'!C3</f>
        <v>297</v>
      </c>
      <c r="D12" s="64"/>
      <c r="E12" s="18">
        <f aca="true" t="shared" si="0" ref="E12:E24">C12/1</f>
        <v>297</v>
      </c>
      <c r="F12" s="18">
        <f aca="true" t="shared" si="1" ref="F12:F24">E12/1</f>
        <v>297</v>
      </c>
      <c r="G12" s="18"/>
      <c r="H12" s="18"/>
      <c r="I12" s="18">
        <f>F12+H12</f>
        <v>297</v>
      </c>
      <c r="J12" s="39" t="s">
        <v>39</v>
      </c>
    </row>
    <row r="13" spans="1:10" s="20" customFormat="1" ht="25.5">
      <c r="A13" s="32">
        <v>3</v>
      </c>
      <c r="B13" s="10" t="str">
        <f>'10 wk Combined AVG'!B4</f>
        <v>Ken Spreutels</v>
      </c>
      <c r="C13" s="61">
        <f>'10 wk Combined AVG'!C4</f>
        <v>294</v>
      </c>
      <c r="D13" s="62"/>
      <c r="E13" s="17">
        <f t="shared" si="0"/>
        <v>294</v>
      </c>
      <c r="F13" s="17">
        <f t="shared" si="1"/>
        <v>294</v>
      </c>
      <c r="G13" s="17"/>
      <c r="H13" s="17"/>
      <c r="I13" s="17">
        <f aca="true" t="shared" si="2" ref="I13:I24">F13+H13</f>
        <v>294</v>
      </c>
      <c r="J13" s="19" t="s">
        <v>42</v>
      </c>
    </row>
    <row r="14" spans="1:10" s="20" customFormat="1" ht="25.5">
      <c r="A14" s="38">
        <v>4</v>
      </c>
      <c r="B14" s="11" t="str">
        <f>'10 wk Combined AVG'!B5</f>
        <v>Trey Stinnett</v>
      </c>
      <c r="C14" s="63">
        <f>'10 wk Combined AVG'!C5</f>
        <v>293</v>
      </c>
      <c r="D14" s="64"/>
      <c r="E14" s="18">
        <f t="shared" si="0"/>
        <v>293</v>
      </c>
      <c r="F14" s="18">
        <f t="shared" si="1"/>
        <v>293</v>
      </c>
      <c r="G14" s="18"/>
      <c r="H14" s="18"/>
      <c r="I14" s="18">
        <f t="shared" si="2"/>
        <v>293</v>
      </c>
      <c r="J14" s="39" t="s">
        <v>43</v>
      </c>
    </row>
    <row r="15" spans="1:10" s="20" customFormat="1" ht="25.5">
      <c r="A15" s="32">
        <v>5</v>
      </c>
      <c r="B15" s="10" t="str">
        <f>'10 wk Combined AVG'!B6</f>
        <v>Cody Jarrett</v>
      </c>
      <c r="C15" s="61">
        <f>'10 wk Combined AVG'!C6</f>
        <v>295</v>
      </c>
      <c r="D15" s="62"/>
      <c r="E15" s="17">
        <f t="shared" si="0"/>
        <v>295</v>
      </c>
      <c r="F15" s="17">
        <f t="shared" si="1"/>
        <v>295</v>
      </c>
      <c r="G15" s="17"/>
      <c r="H15" s="17"/>
      <c r="I15" s="17">
        <f t="shared" si="2"/>
        <v>295</v>
      </c>
      <c r="J15" s="19" t="s">
        <v>41</v>
      </c>
    </row>
    <row r="16" spans="1:10" s="20" customFormat="1" ht="25.5">
      <c r="A16" s="38">
        <v>6</v>
      </c>
      <c r="B16" s="11" t="str">
        <f>'10 wk Combined AVG'!B7</f>
        <v>Gary Sims</v>
      </c>
      <c r="C16" s="63">
        <f>'10 wk Combined AVG'!C7</f>
        <v>0</v>
      </c>
      <c r="D16" s="64"/>
      <c r="E16" s="18">
        <f t="shared" si="0"/>
        <v>0</v>
      </c>
      <c r="F16" s="18">
        <f t="shared" si="1"/>
        <v>0</v>
      </c>
      <c r="G16" s="18"/>
      <c r="H16" s="18"/>
      <c r="I16" s="18">
        <f t="shared" si="2"/>
        <v>0</v>
      </c>
      <c r="J16" s="39" t="s">
        <v>53</v>
      </c>
    </row>
    <row r="17" spans="1:10" s="20" customFormat="1" ht="25.5">
      <c r="A17" s="32">
        <v>7</v>
      </c>
      <c r="B17" s="10" t="str">
        <f>'10 wk Combined AVG'!B8</f>
        <v>Cody Ahlgreen</v>
      </c>
      <c r="C17" s="61">
        <f>'10 wk Combined AVG'!C8</f>
        <v>0</v>
      </c>
      <c r="D17" s="62"/>
      <c r="E17" s="17">
        <f t="shared" si="0"/>
        <v>0</v>
      </c>
      <c r="F17" s="17">
        <f t="shared" si="1"/>
        <v>0</v>
      </c>
      <c r="G17" s="17"/>
      <c r="H17" s="17"/>
      <c r="I17" s="17">
        <f t="shared" si="2"/>
        <v>0</v>
      </c>
      <c r="J17" s="19" t="s">
        <v>53</v>
      </c>
    </row>
    <row r="18" spans="1:10" s="20" customFormat="1" ht="25.5">
      <c r="A18" s="38">
        <v>8</v>
      </c>
      <c r="B18" s="11" t="str">
        <f>'10 wk Combined AVG'!B9</f>
        <v>Austin Nims</v>
      </c>
      <c r="C18" s="63">
        <f>'10 wk Combined AVG'!C9</f>
        <v>273</v>
      </c>
      <c r="D18" s="64"/>
      <c r="E18" s="18">
        <f t="shared" si="0"/>
        <v>273</v>
      </c>
      <c r="F18" s="18">
        <f t="shared" si="1"/>
        <v>273</v>
      </c>
      <c r="G18" s="18"/>
      <c r="H18" s="18"/>
      <c r="I18" s="18">
        <f t="shared" si="2"/>
        <v>273</v>
      </c>
      <c r="J18" s="39" t="s">
        <v>52</v>
      </c>
    </row>
    <row r="19" spans="1:10" s="20" customFormat="1" ht="25.5">
      <c r="A19" s="32">
        <v>9</v>
      </c>
      <c r="B19" s="10" t="str">
        <f>'10 wk Combined AVG'!B10</f>
        <v>Brandon Keith</v>
      </c>
      <c r="C19" s="61">
        <f>'10 wk Combined AVG'!C10</f>
        <v>0</v>
      </c>
      <c r="D19" s="62"/>
      <c r="E19" s="17">
        <f t="shared" si="0"/>
        <v>0</v>
      </c>
      <c r="F19" s="17">
        <f t="shared" si="1"/>
        <v>0</v>
      </c>
      <c r="G19" s="17"/>
      <c r="H19" s="17"/>
      <c r="I19" s="17">
        <f t="shared" si="2"/>
        <v>0</v>
      </c>
      <c r="J19" s="19" t="s">
        <v>53</v>
      </c>
    </row>
    <row r="20" spans="1:10" s="20" customFormat="1" ht="25.5">
      <c r="A20" s="38">
        <v>10</v>
      </c>
      <c r="B20" s="11" t="str">
        <f>'10 wk Combined AVG'!B11</f>
        <v>David Murphy</v>
      </c>
      <c r="C20" s="63">
        <f>'10 wk Combined AVG'!C11</f>
        <v>282</v>
      </c>
      <c r="D20" s="64"/>
      <c r="E20" s="18">
        <f t="shared" si="0"/>
        <v>282</v>
      </c>
      <c r="F20" s="18">
        <f t="shared" si="1"/>
        <v>282</v>
      </c>
      <c r="G20" s="18"/>
      <c r="H20" s="18"/>
      <c r="I20" s="18">
        <f t="shared" si="2"/>
        <v>282</v>
      </c>
      <c r="J20" s="39" t="s">
        <v>51</v>
      </c>
    </row>
    <row r="21" spans="1:10" s="20" customFormat="1" ht="25.5">
      <c r="A21" s="32">
        <v>11</v>
      </c>
      <c r="B21" s="10" t="str">
        <f>'10 wk Combined AVG'!B12</f>
        <v>David Holloway</v>
      </c>
      <c r="C21" s="61">
        <f>'10 wk Combined AVG'!C12</f>
        <v>284</v>
      </c>
      <c r="D21" s="62"/>
      <c r="E21" s="17">
        <f t="shared" si="0"/>
        <v>284</v>
      </c>
      <c r="F21" s="17">
        <f t="shared" si="1"/>
        <v>284</v>
      </c>
      <c r="G21" s="17"/>
      <c r="H21" s="17"/>
      <c r="I21" s="17">
        <f t="shared" si="2"/>
        <v>284</v>
      </c>
      <c r="J21" s="19" t="s">
        <v>46</v>
      </c>
    </row>
    <row r="22" spans="1:10" s="20" customFormat="1" ht="25.5">
      <c r="A22" s="38">
        <v>12</v>
      </c>
      <c r="B22" s="11">
        <f>'10 wk Combined AVG'!B13</f>
        <v>0</v>
      </c>
      <c r="C22" s="63">
        <f>'10 wk Combined AVG'!C13</f>
        <v>0</v>
      </c>
      <c r="D22" s="64"/>
      <c r="E22" s="18">
        <f t="shared" si="0"/>
        <v>0</v>
      </c>
      <c r="F22" s="18">
        <f t="shared" si="1"/>
        <v>0</v>
      </c>
      <c r="G22" s="18"/>
      <c r="H22" s="18"/>
      <c r="I22" s="18">
        <f t="shared" si="2"/>
        <v>0</v>
      </c>
      <c r="J22" s="39"/>
    </row>
    <row r="23" spans="1:10" s="20" customFormat="1" ht="25.5">
      <c r="A23" s="32">
        <v>13</v>
      </c>
      <c r="B23" s="10">
        <f>'10 wk Combined AVG'!B14</f>
        <v>0</v>
      </c>
      <c r="C23" s="61">
        <f>'10 wk Combined AVG'!C14</f>
        <v>0</v>
      </c>
      <c r="D23" s="62"/>
      <c r="E23" s="17">
        <f t="shared" si="0"/>
        <v>0</v>
      </c>
      <c r="F23" s="17">
        <f t="shared" si="1"/>
        <v>0</v>
      </c>
      <c r="G23" s="17"/>
      <c r="H23" s="17"/>
      <c r="I23" s="17">
        <f t="shared" si="2"/>
        <v>0</v>
      </c>
      <c r="J23" s="19"/>
    </row>
    <row r="24" spans="1:10" s="20" customFormat="1" ht="25.5">
      <c r="A24" s="38">
        <v>14</v>
      </c>
      <c r="B24" s="11">
        <f>'10 wk Combined AVG'!B15</f>
        <v>0</v>
      </c>
      <c r="C24" s="63">
        <f>'10 wk Combined AVG'!C15</f>
        <v>0</v>
      </c>
      <c r="D24" s="64"/>
      <c r="E24" s="18">
        <f t="shared" si="0"/>
        <v>0</v>
      </c>
      <c r="F24" s="18">
        <f t="shared" si="1"/>
        <v>0</v>
      </c>
      <c r="G24" s="18"/>
      <c r="H24" s="18"/>
      <c r="I24" s="18">
        <f t="shared" si="2"/>
        <v>0</v>
      </c>
      <c r="J24" s="39"/>
    </row>
    <row r="25" spans="1:10" s="20" customFormat="1" ht="25.5">
      <c r="A25" s="32">
        <v>15</v>
      </c>
      <c r="B25" s="10">
        <f>'10 wk Combined AVG'!B16</f>
        <v>0</v>
      </c>
      <c r="C25" s="61">
        <f>'10 wk Combined AVG'!C16</f>
        <v>0</v>
      </c>
      <c r="D25" s="62"/>
      <c r="E25" s="17">
        <f>C25/1</f>
        <v>0</v>
      </c>
      <c r="F25" s="17">
        <f>E25/1</f>
        <v>0</v>
      </c>
      <c r="G25" s="17"/>
      <c r="H25" s="17"/>
      <c r="I25" s="17">
        <f>F25+H25</f>
        <v>0</v>
      </c>
      <c r="J25" s="19"/>
    </row>
    <row r="26" spans="1:10" ht="25.5">
      <c r="A26" s="38">
        <v>16</v>
      </c>
      <c r="B26" s="11">
        <f>'10 wk Combined AVG'!B17</f>
        <v>0</v>
      </c>
      <c r="C26" s="63">
        <f>'10 wk Combined AVG'!C17</f>
        <v>0</v>
      </c>
      <c r="D26" s="64"/>
      <c r="E26" s="18">
        <f>C26/1</f>
        <v>0</v>
      </c>
      <c r="F26" s="18">
        <f>E26/1</f>
        <v>0</v>
      </c>
      <c r="G26" s="18"/>
      <c r="H26" s="18"/>
      <c r="I26" s="18">
        <f>F26+H26</f>
        <v>0</v>
      </c>
      <c r="J26" s="39"/>
    </row>
    <row r="27" spans="1:10" ht="25.5">
      <c r="A27" s="32">
        <v>17</v>
      </c>
      <c r="B27" s="10">
        <f>'10 wk Combined AVG'!B18</f>
        <v>0</v>
      </c>
      <c r="C27" s="61">
        <f>'10 wk Combined AVG'!C18</f>
        <v>0</v>
      </c>
      <c r="D27" s="62"/>
      <c r="E27" s="17">
        <f>C27/1</f>
        <v>0</v>
      </c>
      <c r="F27" s="17">
        <f>E27/1</f>
        <v>0</v>
      </c>
      <c r="G27" s="17"/>
      <c r="H27" s="17"/>
      <c r="I27" s="17">
        <f>F27+H27</f>
        <v>0</v>
      </c>
      <c r="J27" s="19"/>
    </row>
    <row r="28" spans="1:10" ht="25.5">
      <c r="A28" s="38">
        <v>18</v>
      </c>
      <c r="B28" s="11">
        <f>'10 wk Combined AVG'!B19</f>
        <v>0</v>
      </c>
      <c r="C28" s="63">
        <f>'10 wk Combined AVG'!C19</f>
        <v>0</v>
      </c>
      <c r="D28" s="64"/>
      <c r="E28" s="18">
        <f>C28/1</f>
        <v>0</v>
      </c>
      <c r="F28" s="18">
        <f>E28/1</f>
        <v>0</v>
      </c>
      <c r="G28" s="18"/>
      <c r="H28" s="18"/>
      <c r="I28" s="18">
        <f>F28+H28</f>
        <v>0</v>
      </c>
      <c r="J28" s="39"/>
    </row>
    <row r="29" spans="1:10" ht="25.5">
      <c r="A29" s="32">
        <v>19</v>
      </c>
      <c r="B29" s="10">
        <f>'10 wk Combined AVG'!B20</f>
        <v>0</v>
      </c>
      <c r="C29" s="61">
        <f>'10 wk Combined AVG'!C20</f>
        <v>0</v>
      </c>
      <c r="D29" s="62"/>
      <c r="E29" s="17">
        <f>C29/1</f>
        <v>0</v>
      </c>
      <c r="F29" s="17">
        <f>E29/1</f>
        <v>0</v>
      </c>
      <c r="G29" s="17"/>
      <c r="H29" s="17"/>
      <c r="I29" s="17">
        <f>F29+H29</f>
        <v>0</v>
      </c>
      <c r="J29" s="19"/>
    </row>
    <row r="30" ht="25.5" customHeight="1"/>
  </sheetData>
  <sheetProtection/>
  <mergeCells count="20">
    <mergeCell ref="C26:D26"/>
    <mergeCell ref="C27:D27"/>
    <mergeCell ref="C28:D28"/>
    <mergeCell ref="C29:D29"/>
    <mergeCell ref="C25:D25"/>
    <mergeCell ref="C14:D14"/>
    <mergeCell ref="C15:D15"/>
    <mergeCell ref="C16:D16"/>
    <mergeCell ref="C17:D17"/>
    <mergeCell ref="C24:D24"/>
    <mergeCell ref="C10:D10"/>
    <mergeCell ref="C11:D11"/>
    <mergeCell ref="C12:D12"/>
    <mergeCell ref="C13:D13"/>
    <mergeCell ref="C22:D22"/>
    <mergeCell ref="C23:D23"/>
    <mergeCell ref="C18:D18"/>
    <mergeCell ref="C19:D19"/>
    <mergeCell ref="C20:D20"/>
    <mergeCell ref="C21:D21"/>
  </mergeCells>
  <printOptions/>
  <pageMargins left="0" right="0" top="0" bottom="0" header="0" footer="0"/>
  <pageSetup horizontalDpi="600" verticalDpi="600" orientation="landscape" paperSize="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K29"/>
  <sheetViews>
    <sheetView zoomScale="60" zoomScaleNormal="60" zoomScalePageLayoutView="0" workbookViewId="0" topLeftCell="A1">
      <selection activeCell="L20" sqref="L20"/>
    </sheetView>
  </sheetViews>
  <sheetFormatPr defaultColWidth="9.140625" defaultRowHeight="12.75"/>
  <cols>
    <col min="1" max="1" width="6.8515625" style="1" customWidth="1"/>
    <col min="2" max="2" width="44.57421875" style="1" customWidth="1"/>
    <col min="3" max="4" width="13.7109375" style="1" customWidth="1"/>
    <col min="5" max="5" width="16.57421875" style="1" customWidth="1"/>
    <col min="6" max="6" width="22.140625" style="1" customWidth="1"/>
    <col min="7" max="9" width="13.7109375" style="1" customWidth="1"/>
    <col min="10" max="10" width="11.57421875" style="1" bestFit="1" customWidth="1"/>
    <col min="11" max="16384" width="9.140625" style="1" customWidth="1"/>
  </cols>
  <sheetData>
    <row r="1" ht="20.25"/>
    <row r="2" ht="20.25"/>
    <row r="3" ht="23.25">
      <c r="K3" s="2"/>
    </row>
    <row r="4" ht="20.25"/>
    <row r="5" ht="20.25"/>
    <row r="10" spans="1:10" ht="25.5">
      <c r="A10" s="32"/>
      <c r="B10" s="33" t="s">
        <v>0</v>
      </c>
      <c r="C10" s="59" t="s">
        <v>23</v>
      </c>
      <c r="D10" s="60"/>
      <c r="E10" s="19"/>
      <c r="F10" s="19" t="s">
        <v>24</v>
      </c>
      <c r="G10" s="19" t="s">
        <v>15</v>
      </c>
      <c r="H10" s="19" t="s">
        <v>16</v>
      </c>
      <c r="I10" s="19" t="s">
        <v>19</v>
      </c>
      <c r="J10" s="19" t="s">
        <v>18</v>
      </c>
    </row>
    <row r="11" spans="1:10" ht="25.5">
      <c r="A11" s="32">
        <v>1</v>
      </c>
      <c r="B11" s="10" t="str">
        <f>'10 wk Combined AVG'!B2</f>
        <v>Paul Counts</v>
      </c>
      <c r="C11" s="61">
        <f>'10 wk Combined AVG'!D2</f>
        <v>292</v>
      </c>
      <c r="D11" s="62"/>
      <c r="E11" s="17"/>
      <c r="F11" s="17">
        <f>('10 wk Combined AVG'!C2+'10 wk Combined AVG'!D2)/2</f>
        <v>294.5</v>
      </c>
      <c r="G11" s="17"/>
      <c r="H11" s="17"/>
      <c r="I11" s="17">
        <f>F11</f>
        <v>294.5</v>
      </c>
      <c r="J11" s="19" t="s">
        <v>40</v>
      </c>
    </row>
    <row r="12" spans="1:10" ht="25.5">
      <c r="A12" s="38">
        <v>2</v>
      </c>
      <c r="B12" s="11" t="str">
        <f>'10 wk Combined AVG'!B3</f>
        <v>Jeremy Whittle</v>
      </c>
      <c r="C12" s="63">
        <f>'10 wk Combined AVG'!D3</f>
        <v>298</v>
      </c>
      <c r="D12" s="64"/>
      <c r="E12" s="18"/>
      <c r="F12" s="18">
        <f>('10 wk Combined AVG'!C3+'10 wk Combined AVG'!D3)/2</f>
        <v>297.5</v>
      </c>
      <c r="G12" s="18"/>
      <c r="H12" s="18"/>
      <c r="I12" s="18">
        <f aca="true" t="shared" si="0" ref="I12:I24">F12</f>
        <v>297.5</v>
      </c>
      <c r="J12" s="39" t="s">
        <v>39</v>
      </c>
    </row>
    <row r="13" spans="1:10" ht="25.5">
      <c r="A13" s="32">
        <v>3</v>
      </c>
      <c r="B13" s="10" t="str">
        <f>'10 wk Combined AVG'!B4</f>
        <v>Ken Spreutels</v>
      </c>
      <c r="C13" s="61">
        <f>'10 wk Combined AVG'!D4</f>
        <v>274</v>
      </c>
      <c r="D13" s="62"/>
      <c r="E13" s="17"/>
      <c r="F13" s="17">
        <f>('10 wk Combined AVG'!C4+'10 wk Combined AVG'!D4)/2</f>
        <v>284</v>
      </c>
      <c r="G13" s="17"/>
      <c r="H13" s="17"/>
      <c r="I13" s="17">
        <f t="shared" si="0"/>
        <v>284</v>
      </c>
      <c r="J13" s="19" t="s">
        <v>41</v>
      </c>
    </row>
    <row r="14" spans="1:10" ht="25.5">
      <c r="A14" s="38">
        <v>4</v>
      </c>
      <c r="B14" s="11" t="str">
        <f>'10 wk Combined AVG'!B5</f>
        <v>Trey Stinnett</v>
      </c>
      <c r="C14" s="63">
        <f>'10 wk Combined AVG'!D5</f>
        <v>266</v>
      </c>
      <c r="D14" s="64"/>
      <c r="E14" s="18"/>
      <c r="F14" s="18">
        <f>('10 wk Combined AVG'!C5+'10 wk Combined AVG'!D5)/2</f>
        <v>279.5</v>
      </c>
      <c r="G14" s="18"/>
      <c r="H14" s="18"/>
      <c r="I14" s="18">
        <f t="shared" si="0"/>
        <v>279.5</v>
      </c>
      <c r="J14" s="39" t="s">
        <v>43</v>
      </c>
    </row>
    <row r="15" spans="1:10" ht="25.5">
      <c r="A15" s="32">
        <v>5</v>
      </c>
      <c r="B15" s="10" t="str">
        <f>'10 wk Combined AVG'!B6</f>
        <v>Cody Jarrett</v>
      </c>
      <c r="C15" s="61">
        <f>'10 wk Combined AVG'!D6</f>
        <v>268</v>
      </c>
      <c r="D15" s="62"/>
      <c r="E15" s="17"/>
      <c r="F15" s="17">
        <f>('10 wk Combined AVG'!C6+'10 wk Combined AVG'!D6)/2</f>
        <v>281.5</v>
      </c>
      <c r="G15" s="17"/>
      <c r="H15" s="17"/>
      <c r="I15" s="17">
        <f t="shared" si="0"/>
        <v>281.5</v>
      </c>
      <c r="J15" s="19" t="s">
        <v>42</v>
      </c>
    </row>
    <row r="16" spans="1:10" ht="25.5">
      <c r="A16" s="38">
        <v>6</v>
      </c>
      <c r="B16" s="11" t="str">
        <f>'10 wk Combined AVG'!B7</f>
        <v>Gary Sims</v>
      </c>
      <c r="C16" s="63">
        <f>'10 wk Combined AVG'!D7</f>
        <v>0</v>
      </c>
      <c r="D16" s="64"/>
      <c r="E16" s="18"/>
      <c r="F16" s="18">
        <f>('10 wk Combined AVG'!C7+'10 wk Combined AVG'!D7)/2</f>
        <v>0</v>
      </c>
      <c r="G16" s="18"/>
      <c r="H16" s="18"/>
      <c r="I16" s="18">
        <f t="shared" si="0"/>
        <v>0</v>
      </c>
      <c r="J16" s="39" t="s">
        <v>56</v>
      </c>
    </row>
    <row r="17" spans="1:10" ht="25.5">
      <c r="A17" s="32">
        <v>7</v>
      </c>
      <c r="B17" s="10" t="str">
        <f>'10 wk Combined AVG'!B8</f>
        <v>Cody Ahlgreen</v>
      </c>
      <c r="C17" s="61">
        <f>'10 wk Combined AVG'!D8</f>
        <v>240</v>
      </c>
      <c r="D17" s="62"/>
      <c r="E17" s="17"/>
      <c r="F17" s="17">
        <f>('10 wk Combined AVG'!C8+'10 wk Combined AVG'!D8)/2</f>
        <v>120</v>
      </c>
      <c r="G17" s="17"/>
      <c r="H17" s="17"/>
      <c r="I17" s="17">
        <f t="shared" si="0"/>
        <v>120</v>
      </c>
      <c r="J17" s="19" t="s">
        <v>55</v>
      </c>
    </row>
    <row r="18" spans="1:10" ht="25.5">
      <c r="A18" s="38">
        <v>8</v>
      </c>
      <c r="B18" s="11" t="str">
        <f>'10 wk Combined AVG'!B9</f>
        <v>Austin Nims</v>
      </c>
      <c r="C18" s="63">
        <f>'10 wk Combined AVG'!D9</f>
        <v>266</v>
      </c>
      <c r="D18" s="64"/>
      <c r="E18" s="18"/>
      <c r="F18" s="18">
        <f>('10 wk Combined AVG'!C9+'10 wk Combined AVG'!D9)/2</f>
        <v>269.5</v>
      </c>
      <c r="G18" s="18"/>
      <c r="H18" s="18"/>
      <c r="I18" s="18">
        <f t="shared" si="0"/>
        <v>269.5</v>
      </c>
      <c r="J18" s="39" t="s">
        <v>46</v>
      </c>
    </row>
    <row r="19" spans="1:10" ht="25.5">
      <c r="A19" s="32">
        <v>9</v>
      </c>
      <c r="B19" s="10" t="str">
        <f>'10 wk Combined AVG'!B10</f>
        <v>Brandon Keith</v>
      </c>
      <c r="C19" s="61">
        <f>'10 wk Combined AVG'!D10</f>
        <v>292</v>
      </c>
      <c r="D19" s="62"/>
      <c r="E19" s="17"/>
      <c r="F19" s="17">
        <f>('10 wk Combined AVG'!C10+'10 wk Combined AVG'!D10)/2</f>
        <v>146</v>
      </c>
      <c r="G19" s="17"/>
      <c r="H19" s="17"/>
      <c r="I19" s="17">
        <f t="shared" si="0"/>
        <v>146</v>
      </c>
      <c r="J19" s="19" t="s">
        <v>51</v>
      </c>
    </row>
    <row r="20" spans="1:10" ht="25.5">
      <c r="A20" s="38">
        <v>10</v>
      </c>
      <c r="B20" s="11" t="str">
        <f>'10 wk Combined AVG'!B11</f>
        <v>David Murphy</v>
      </c>
      <c r="C20" s="63">
        <f>'10 wk Combined AVG'!D11</f>
        <v>248</v>
      </c>
      <c r="D20" s="64"/>
      <c r="E20" s="18"/>
      <c r="F20" s="18">
        <f>('10 wk Combined AVG'!C11+'10 wk Combined AVG'!D11)/2</f>
        <v>265</v>
      </c>
      <c r="G20" s="18"/>
      <c r="H20" s="18"/>
      <c r="I20" s="18">
        <f t="shared" si="0"/>
        <v>265</v>
      </c>
      <c r="J20" s="39" t="s">
        <v>54</v>
      </c>
    </row>
    <row r="21" spans="1:10" ht="25.5">
      <c r="A21" s="32">
        <v>11</v>
      </c>
      <c r="B21" s="10" t="str">
        <f>'10 wk Combined AVG'!B12</f>
        <v>David Holloway</v>
      </c>
      <c r="C21" s="61">
        <f>'10 wk Combined AVG'!D12</f>
        <v>272</v>
      </c>
      <c r="D21" s="62"/>
      <c r="E21" s="17"/>
      <c r="F21" s="17">
        <f>('10 wk Combined AVG'!C12+'10 wk Combined AVG'!D12)/2</f>
        <v>278</v>
      </c>
      <c r="G21" s="17"/>
      <c r="H21" s="17"/>
      <c r="I21" s="17">
        <f t="shared" si="0"/>
        <v>278</v>
      </c>
      <c r="J21" s="19" t="s">
        <v>52</v>
      </c>
    </row>
    <row r="22" spans="1:10" ht="25.5">
      <c r="A22" s="38">
        <v>12</v>
      </c>
      <c r="B22" s="11">
        <f>'10 wk Combined AVG'!B13</f>
        <v>0</v>
      </c>
      <c r="C22" s="63">
        <f>'10 wk Combined AVG'!D13</f>
        <v>0</v>
      </c>
      <c r="D22" s="64"/>
      <c r="E22" s="18"/>
      <c r="F22" s="18">
        <f>('10 wk Combined AVG'!C13+'10 wk Combined AVG'!D13)/2</f>
        <v>0</v>
      </c>
      <c r="G22" s="18"/>
      <c r="H22" s="18"/>
      <c r="I22" s="18">
        <f t="shared" si="0"/>
        <v>0</v>
      </c>
      <c r="J22" s="39"/>
    </row>
    <row r="23" spans="1:10" ht="25.5">
      <c r="A23" s="32">
        <v>13</v>
      </c>
      <c r="B23" s="10">
        <f>'10 wk Combined AVG'!B14</f>
        <v>0</v>
      </c>
      <c r="C23" s="61">
        <f>'10 wk Combined AVG'!D14</f>
        <v>0</v>
      </c>
      <c r="D23" s="62"/>
      <c r="E23" s="17"/>
      <c r="F23" s="17">
        <f>('10 wk Combined AVG'!C14+'10 wk Combined AVG'!D14)/2</f>
        <v>0</v>
      </c>
      <c r="G23" s="17"/>
      <c r="H23" s="17"/>
      <c r="I23" s="17">
        <f t="shared" si="0"/>
        <v>0</v>
      </c>
      <c r="J23" s="19"/>
    </row>
    <row r="24" spans="1:10" ht="25.5">
      <c r="A24" s="38">
        <v>14</v>
      </c>
      <c r="B24" s="11">
        <f>'10 wk Combined AVG'!B15</f>
        <v>0</v>
      </c>
      <c r="C24" s="65">
        <f>'10 wk Combined AVG'!D15</f>
        <v>0</v>
      </c>
      <c r="D24" s="65"/>
      <c r="E24" s="18"/>
      <c r="F24" s="18">
        <f>('10 wk Combined AVG'!C15+'10 wk Combined AVG'!D15)/2</f>
        <v>0</v>
      </c>
      <c r="G24" s="18"/>
      <c r="H24" s="18"/>
      <c r="I24" s="18">
        <f t="shared" si="0"/>
        <v>0</v>
      </c>
      <c r="J24" s="39"/>
    </row>
    <row r="25" spans="1:10" ht="25.5">
      <c r="A25" s="32">
        <v>15</v>
      </c>
      <c r="B25" s="10">
        <f>'10 wk Combined AVG'!B16</f>
        <v>0</v>
      </c>
      <c r="C25" s="67">
        <f>'10 wk Combined AVG'!D16</f>
        <v>0</v>
      </c>
      <c r="D25" s="67"/>
      <c r="E25" s="17"/>
      <c r="F25" s="17">
        <f>('10 wk Combined AVG'!C16+'10 wk Combined AVG'!D16)/2</f>
        <v>0</v>
      </c>
      <c r="G25" s="17"/>
      <c r="H25" s="17"/>
      <c r="I25" s="17">
        <f>F25</f>
        <v>0</v>
      </c>
      <c r="J25" s="19"/>
    </row>
    <row r="26" spans="1:10" ht="25.5">
      <c r="A26" s="51">
        <v>16</v>
      </c>
      <c r="B26" s="52">
        <f>'10 wk Combined AVG'!B17</f>
        <v>0</v>
      </c>
      <c r="C26" s="66">
        <f>'10 wk Combined AVG'!D17</f>
        <v>0</v>
      </c>
      <c r="D26" s="66"/>
      <c r="E26" s="53"/>
      <c r="F26" s="53">
        <f>('10 wk Combined AVG'!C17+'10 wk Combined AVG'!D17)/2</f>
        <v>0</v>
      </c>
      <c r="G26" s="53"/>
      <c r="H26" s="53"/>
      <c r="I26" s="53">
        <f>F26</f>
        <v>0</v>
      </c>
      <c r="J26" s="54"/>
    </row>
    <row r="27" spans="1:10" ht="25.5">
      <c r="A27" s="32">
        <v>17</v>
      </c>
      <c r="B27" s="10">
        <f>'10 wk Combined AVG'!B18</f>
        <v>0</v>
      </c>
      <c r="C27" s="67">
        <f>'10 wk Combined AVG'!D18</f>
        <v>0</v>
      </c>
      <c r="D27" s="67"/>
      <c r="E27" s="17"/>
      <c r="F27" s="17">
        <f>('10 wk Combined AVG'!C18+'10 wk Combined AVG'!D18)/2</f>
        <v>0</v>
      </c>
      <c r="G27" s="17"/>
      <c r="H27" s="17"/>
      <c r="I27" s="17">
        <f>F27</f>
        <v>0</v>
      </c>
      <c r="J27" s="10"/>
    </row>
    <row r="28" spans="1:10" ht="25.5">
      <c r="A28" s="51">
        <v>18</v>
      </c>
      <c r="B28" s="52">
        <f>'10 wk Combined AVG'!B19</f>
        <v>0</v>
      </c>
      <c r="C28" s="66">
        <f>'10 wk Combined AVG'!D19</f>
        <v>0</v>
      </c>
      <c r="D28" s="66"/>
      <c r="E28" s="53"/>
      <c r="F28" s="53">
        <f>('10 wk Combined AVG'!C19+'10 wk Combined AVG'!D19)/2</f>
        <v>0</v>
      </c>
      <c r="G28" s="53"/>
      <c r="H28" s="53"/>
      <c r="I28" s="53">
        <f>F28</f>
        <v>0</v>
      </c>
      <c r="J28" s="52"/>
    </row>
    <row r="29" spans="1:10" ht="25.5">
      <c r="A29" s="32">
        <v>19</v>
      </c>
      <c r="B29" s="10">
        <f>'10 wk Combined AVG'!B20</f>
        <v>0</v>
      </c>
      <c r="C29" s="67">
        <f>'10 wk Combined AVG'!D20</f>
        <v>0</v>
      </c>
      <c r="D29" s="67"/>
      <c r="E29" s="17"/>
      <c r="F29" s="17">
        <f>('10 wk Combined AVG'!C20+'10 wk Combined AVG'!D20)/2</f>
        <v>0</v>
      </c>
      <c r="G29" s="17"/>
      <c r="H29" s="17"/>
      <c r="I29" s="17">
        <f>F29</f>
        <v>0</v>
      </c>
      <c r="J29" s="10"/>
    </row>
    <row r="30" ht="12.75"/>
  </sheetData>
  <sheetProtection/>
  <mergeCells count="20">
    <mergeCell ref="C26:D26"/>
    <mergeCell ref="C27:D27"/>
    <mergeCell ref="C28:D28"/>
    <mergeCell ref="C29:D29"/>
    <mergeCell ref="C25:D25"/>
    <mergeCell ref="C10:D10"/>
    <mergeCell ref="C11:D11"/>
    <mergeCell ref="C12:D12"/>
    <mergeCell ref="C13:D13"/>
    <mergeCell ref="C18:D18"/>
    <mergeCell ref="C14:D14"/>
    <mergeCell ref="C15:D15"/>
    <mergeCell ref="C16:D16"/>
    <mergeCell ref="C17:D17"/>
    <mergeCell ref="C23:D23"/>
    <mergeCell ref="C24:D24"/>
    <mergeCell ref="C19:D19"/>
    <mergeCell ref="C20:D20"/>
    <mergeCell ref="C21:D21"/>
    <mergeCell ref="C22:D22"/>
  </mergeCells>
  <printOptions/>
  <pageMargins left="0" right="0" top="0" bottom="0" header="0.5" footer="0.5"/>
  <pageSetup horizontalDpi="600" verticalDpi="600" orientation="landscape" paperSize="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K29"/>
  <sheetViews>
    <sheetView zoomScale="70" zoomScaleNormal="70" zoomScalePageLayoutView="0" workbookViewId="0" topLeftCell="A1">
      <selection activeCell="G14" sqref="E14:G23"/>
    </sheetView>
  </sheetViews>
  <sheetFormatPr defaultColWidth="9.140625" defaultRowHeight="12.75"/>
  <cols>
    <col min="1" max="1" width="9.140625" style="1" customWidth="1"/>
    <col min="2" max="2" width="44.57421875" style="1" customWidth="1"/>
    <col min="3" max="4" width="13.7109375" style="1" customWidth="1"/>
    <col min="5" max="5" width="16.57421875" style="1" customWidth="1"/>
    <col min="6" max="6" width="20.421875" style="1" customWidth="1"/>
    <col min="7" max="9" width="13.7109375" style="1" customWidth="1"/>
    <col min="10" max="10" width="11.57421875" style="1" bestFit="1" customWidth="1"/>
    <col min="11" max="16384" width="9.140625" style="1" customWidth="1"/>
  </cols>
  <sheetData>
    <row r="1" ht="20.25"/>
    <row r="2" ht="20.25"/>
    <row r="3" ht="23.25">
      <c r="K3" s="2"/>
    </row>
    <row r="4" ht="20.25"/>
    <row r="5" ht="20.25"/>
    <row r="10" spans="1:10" ht="25.5">
      <c r="A10" s="32"/>
      <c r="B10" s="33" t="s">
        <v>0</v>
      </c>
      <c r="C10" s="59" t="s">
        <v>3</v>
      </c>
      <c r="D10" s="60"/>
      <c r="E10" s="19"/>
      <c r="F10" s="19" t="s">
        <v>25</v>
      </c>
      <c r="G10" s="19" t="s">
        <v>15</v>
      </c>
      <c r="H10" s="19" t="s">
        <v>16</v>
      </c>
      <c r="I10" s="19" t="s">
        <v>19</v>
      </c>
      <c r="J10" s="19" t="s">
        <v>18</v>
      </c>
    </row>
    <row r="11" spans="1:10" ht="25.5">
      <c r="A11" s="32">
        <v>1</v>
      </c>
      <c r="B11" s="10" t="str">
        <f>'10 wk Combined AVG'!B2</f>
        <v>Paul Counts</v>
      </c>
      <c r="C11" s="61">
        <f>'10 wk Combined AVG'!E2</f>
        <v>300</v>
      </c>
      <c r="D11" s="62"/>
      <c r="E11" s="17"/>
      <c r="F11" s="17">
        <f>('10 wk Combined AVG'!C2+'10 wk Combined AVG'!D2+'10 wk Combined AVG'!E2)/3</f>
        <v>296.3333333333333</v>
      </c>
      <c r="G11" s="17"/>
      <c r="H11" s="17"/>
      <c r="I11" s="17">
        <f>F11</f>
        <v>296.3333333333333</v>
      </c>
      <c r="J11" s="19" t="s">
        <v>40</v>
      </c>
    </row>
    <row r="12" spans="1:10" ht="25.5">
      <c r="A12" s="38">
        <v>2</v>
      </c>
      <c r="B12" s="11" t="str">
        <f>'10 wk Combined AVG'!B3</f>
        <v>Jeremy Whittle</v>
      </c>
      <c r="C12" s="63">
        <f>'10 wk Combined AVG'!E3</f>
        <v>300</v>
      </c>
      <c r="D12" s="64"/>
      <c r="E12" s="18"/>
      <c r="F12" s="18">
        <f>('10 wk Combined AVG'!C3+'10 wk Combined AVG'!D3+'10 wk Combined AVG'!E3)/3</f>
        <v>298.3333333333333</v>
      </c>
      <c r="G12" s="18"/>
      <c r="H12" s="18"/>
      <c r="I12" s="18">
        <f aca="true" t="shared" si="0" ref="I12:I24">F12</f>
        <v>298.3333333333333</v>
      </c>
      <c r="J12" s="39" t="s">
        <v>39</v>
      </c>
    </row>
    <row r="13" spans="1:10" ht="25.5">
      <c r="A13" s="32">
        <v>3</v>
      </c>
      <c r="B13" s="10" t="str">
        <f>'10 wk Combined AVG'!B4</f>
        <v>Ken Spreutels</v>
      </c>
      <c r="C13" s="61">
        <f>'10 wk Combined AVG'!E4</f>
        <v>297</v>
      </c>
      <c r="D13" s="62"/>
      <c r="E13" s="17"/>
      <c r="F13" s="17">
        <f>('10 wk Combined AVG'!C4+'10 wk Combined AVG'!D4+'10 wk Combined AVG'!E4)/3</f>
        <v>288.3333333333333</v>
      </c>
      <c r="G13" s="17"/>
      <c r="H13" s="17"/>
      <c r="I13" s="17">
        <f t="shared" si="0"/>
        <v>288.3333333333333</v>
      </c>
      <c r="J13" s="19" t="s">
        <v>41</v>
      </c>
    </row>
    <row r="14" spans="1:10" ht="25.5">
      <c r="A14" s="38">
        <v>4</v>
      </c>
      <c r="B14" s="11" t="str">
        <f>'10 wk Combined AVG'!B5</f>
        <v>Trey Stinnett</v>
      </c>
      <c r="C14" s="63">
        <f>'10 wk Combined AVG'!E5</f>
        <v>289</v>
      </c>
      <c r="D14" s="64"/>
      <c r="E14" s="18"/>
      <c r="F14" s="18">
        <f>('10 wk Combined AVG'!C5+'10 wk Combined AVG'!D5+'10 wk Combined AVG'!E5)/3</f>
        <v>282.6666666666667</v>
      </c>
      <c r="G14" s="18"/>
      <c r="H14" s="18"/>
      <c r="I14" s="18">
        <f t="shared" si="0"/>
        <v>282.6666666666667</v>
      </c>
      <c r="J14" s="39" t="s">
        <v>42</v>
      </c>
    </row>
    <row r="15" spans="1:10" ht="25.5">
      <c r="A15" s="32">
        <v>5</v>
      </c>
      <c r="B15" s="10" t="str">
        <f>'10 wk Combined AVG'!B6</f>
        <v>Cody Jarrett</v>
      </c>
      <c r="C15" s="61">
        <f>'10 wk Combined AVG'!E6</f>
        <v>281</v>
      </c>
      <c r="D15" s="62"/>
      <c r="E15" s="17"/>
      <c r="F15" s="17">
        <f>('10 wk Combined AVG'!C6+'10 wk Combined AVG'!D6+'10 wk Combined AVG'!E6)/3</f>
        <v>281.3333333333333</v>
      </c>
      <c r="G15" s="17"/>
      <c r="H15" s="17"/>
      <c r="I15" s="17">
        <f t="shared" si="0"/>
        <v>281.3333333333333</v>
      </c>
      <c r="J15" s="19" t="s">
        <v>43</v>
      </c>
    </row>
    <row r="16" spans="1:10" ht="25.5">
      <c r="A16" s="38">
        <v>6</v>
      </c>
      <c r="B16" s="11" t="str">
        <f>'10 wk Combined AVG'!B7</f>
        <v>Gary Sims</v>
      </c>
      <c r="C16" s="63">
        <f>'10 wk Combined AVG'!E7</f>
        <v>0</v>
      </c>
      <c r="D16" s="64"/>
      <c r="E16" s="18"/>
      <c r="F16" s="18">
        <f>('10 wk Combined AVG'!C7+'10 wk Combined AVG'!D7+'10 wk Combined AVG'!E7)/3</f>
        <v>0</v>
      </c>
      <c r="G16" s="18"/>
      <c r="H16" s="18"/>
      <c r="I16" s="18">
        <f t="shared" si="0"/>
        <v>0</v>
      </c>
      <c r="J16" s="39" t="s">
        <v>56</v>
      </c>
    </row>
    <row r="17" spans="1:10" ht="25.5">
      <c r="A17" s="32">
        <v>7</v>
      </c>
      <c r="B17" s="10" t="str">
        <f>'10 wk Combined AVG'!B8</f>
        <v>Cody Ahlgreen</v>
      </c>
      <c r="C17" s="61">
        <f>'10 wk Combined AVG'!E8</f>
        <v>271</v>
      </c>
      <c r="D17" s="62"/>
      <c r="E17" s="17"/>
      <c r="F17" s="17">
        <f>('10 wk Combined AVG'!C8+'10 wk Combined AVG'!D8+'10 wk Combined AVG'!E8)/3</f>
        <v>170.33333333333334</v>
      </c>
      <c r="G17" s="17"/>
      <c r="H17" s="17"/>
      <c r="I17" s="17">
        <f t="shared" si="0"/>
        <v>170.33333333333334</v>
      </c>
      <c r="J17" s="19" t="s">
        <v>55</v>
      </c>
    </row>
    <row r="18" spans="1:10" ht="25.5">
      <c r="A18" s="38">
        <v>8</v>
      </c>
      <c r="B18" s="11" t="str">
        <f>'10 wk Combined AVG'!B9</f>
        <v>Austin Nims</v>
      </c>
      <c r="C18" s="63">
        <f>'10 wk Combined AVG'!E9</f>
        <v>289</v>
      </c>
      <c r="D18" s="64"/>
      <c r="E18" s="18"/>
      <c r="F18" s="18">
        <f>('10 wk Combined AVG'!C9+'10 wk Combined AVG'!D9+'10 wk Combined AVG'!E9)/3</f>
        <v>276</v>
      </c>
      <c r="G18" s="18"/>
      <c r="H18" s="18"/>
      <c r="I18" s="18">
        <f t="shared" si="0"/>
        <v>276</v>
      </c>
      <c r="J18" s="39" t="s">
        <v>46</v>
      </c>
    </row>
    <row r="19" spans="1:10" ht="25.5">
      <c r="A19" s="32">
        <v>9</v>
      </c>
      <c r="B19" s="10" t="str">
        <f>'10 wk Combined AVG'!B10</f>
        <v>Brandon Keith</v>
      </c>
      <c r="C19" s="61">
        <f>'10 wk Combined AVG'!E10</f>
        <v>295</v>
      </c>
      <c r="D19" s="62"/>
      <c r="E19" s="17"/>
      <c r="F19" s="17">
        <f>('10 wk Combined AVG'!C10+'10 wk Combined AVG'!D10+'10 wk Combined AVG'!E10)/3</f>
        <v>195.66666666666666</v>
      </c>
      <c r="G19" s="17"/>
      <c r="H19" s="17"/>
      <c r="I19" s="17">
        <f t="shared" si="0"/>
        <v>195.66666666666666</v>
      </c>
      <c r="J19" s="19" t="s">
        <v>52</v>
      </c>
    </row>
    <row r="20" spans="1:10" ht="25.5">
      <c r="A20" s="38">
        <v>10</v>
      </c>
      <c r="B20" s="11" t="str">
        <f>'10 wk Combined AVG'!B11</f>
        <v>David Murphy</v>
      </c>
      <c r="C20" s="63">
        <f>'10 wk Combined AVG'!E11</f>
        <v>273</v>
      </c>
      <c r="D20" s="64"/>
      <c r="E20" s="18"/>
      <c r="F20" s="18">
        <f>('10 wk Combined AVG'!C11+'10 wk Combined AVG'!D11+'10 wk Combined AVG'!E11)/3</f>
        <v>267.6666666666667</v>
      </c>
      <c r="G20" s="18"/>
      <c r="H20" s="18"/>
      <c r="I20" s="18">
        <f t="shared" si="0"/>
        <v>267.6666666666667</v>
      </c>
      <c r="J20" s="39" t="s">
        <v>51</v>
      </c>
    </row>
    <row r="21" spans="1:10" ht="25.5">
      <c r="A21" s="32">
        <v>11</v>
      </c>
      <c r="B21" s="10" t="str">
        <f>'10 wk Combined AVG'!B12</f>
        <v>David Holloway</v>
      </c>
      <c r="C21" s="61">
        <f>'10 wk Combined AVG'!E12</f>
        <v>295</v>
      </c>
      <c r="D21" s="62"/>
      <c r="E21" s="17"/>
      <c r="F21" s="17">
        <f>('10 wk Combined AVG'!C12+'10 wk Combined AVG'!D12+'10 wk Combined AVG'!E12)/3</f>
        <v>283.6666666666667</v>
      </c>
      <c r="G21" s="17"/>
      <c r="H21" s="17"/>
      <c r="I21" s="17">
        <f t="shared" si="0"/>
        <v>283.6666666666667</v>
      </c>
      <c r="J21" s="19" t="s">
        <v>54</v>
      </c>
    </row>
    <row r="22" spans="1:10" ht="25.5">
      <c r="A22" s="38">
        <v>12</v>
      </c>
      <c r="B22" s="11">
        <f>'10 wk Combined AVG'!B13</f>
        <v>0</v>
      </c>
      <c r="C22" s="63">
        <f>'10 wk Combined AVG'!E13</f>
        <v>0</v>
      </c>
      <c r="D22" s="64"/>
      <c r="E22" s="18"/>
      <c r="F22" s="18">
        <f>('10 wk Combined AVG'!C13+'10 wk Combined AVG'!D13+'10 wk Combined AVG'!E13)/3</f>
        <v>0</v>
      </c>
      <c r="G22" s="18"/>
      <c r="H22" s="18"/>
      <c r="I22" s="18">
        <f t="shared" si="0"/>
        <v>0</v>
      </c>
      <c r="J22" s="39"/>
    </row>
    <row r="23" spans="1:10" ht="25.5">
      <c r="A23" s="32">
        <v>13</v>
      </c>
      <c r="B23" s="10">
        <f>'10 wk Combined AVG'!B14</f>
        <v>0</v>
      </c>
      <c r="C23" s="61">
        <f>'10 wk Combined AVG'!E14</f>
        <v>0</v>
      </c>
      <c r="D23" s="62"/>
      <c r="E23" s="17"/>
      <c r="F23" s="17">
        <f>('10 wk Combined AVG'!C14+'10 wk Combined AVG'!D14+'10 wk Combined AVG'!E14)/3</f>
        <v>0</v>
      </c>
      <c r="G23" s="17"/>
      <c r="H23" s="17"/>
      <c r="I23" s="17">
        <f t="shared" si="0"/>
        <v>0</v>
      </c>
      <c r="J23" s="19"/>
    </row>
    <row r="24" spans="1:10" ht="25.5">
      <c r="A24" s="38">
        <v>14</v>
      </c>
      <c r="B24" s="11">
        <f>'10 wk Combined AVG'!B15</f>
        <v>0</v>
      </c>
      <c r="C24" s="63">
        <f>'10 wk Combined AVG'!E15</f>
        <v>0</v>
      </c>
      <c r="D24" s="64"/>
      <c r="E24" s="18"/>
      <c r="F24" s="18">
        <f>('10 wk Combined AVG'!C15+'10 wk Combined AVG'!D15+'10 wk Combined AVG'!E15)/3</f>
        <v>0</v>
      </c>
      <c r="G24" s="18"/>
      <c r="H24" s="18"/>
      <c r="I24" s="18">
        <f t="shared" si="0"/>
        <v>0</v>
      </c>
      <c r="J24" s="39"/>
    </row>
    <row r="25" spans="1:10" ht="25.5">
      <c r="A25" s="32">
        <v>15</v>
      </c>
      <c r="B25" s="10">
        <f>'10 wk Combined AVG'!B16</f>
        <v>0</v>
      </c>
      <c r="C25" s="61">
        <f>'10 wk Combined AVG'!E16</f>
        <v>0</v>
      </c>
      <c r="D25" s="62"/>
      <c r="E25" s="17"/>
      <c r="F25" s="17">
        <f>('10 wk Combined AVG'!C16+'10 wk Combined AVG'!D16+'10 wk Combined AVG'!E16)/3</f>
        <v>0</v>
      </c>
      <c r="G25" s="17"/>
      <c r="H25" s="17"/>
      <c r="I25" s="17">
        <f>F25</f>
        <v>0</v>
      </c>
      <c r="J25" s="19"/>
    </row>
    <row r="26" spans="1:10" ht="25.5">
      <c r="A26" s="51">
        <v>16</v>
      </c>
      <c r="B26" s="52">
        <f>'10 wk Combined AVG'!B17</f>
        <v>0</v>
      </c>
      <c r="C26" s="68">
        <f>'10 wk Combined AVG'!E17</f>
        <v>0</v>
      </c>
      <c r="D26" s="69"/>
      <c r="E26" s="53"/>
      <c r="F26" s="53">
        <f>('10 wk Combined AVG'!C17+'10 wk Combined AVG'!D17+'10 wk Combined AVG'!E17)/3</f>
        <v>0</v>
      </c>
      <c r="G26" s="53"/>
      <c r="H26" s="53"/>
      <c r="I26" s="53">
        <f>F26</f>
        <v>0</v>
      </c>
      <c r="J26" s="54"/>
    </row>
    <row r="27" spans="1:10" ht="25.5">
      <c r="A27" s="32">
        <v>17</v>
      </c>
      <c r="B27" s="10">
        <f>'10 wk Combined AVG'!B18</f>
        <v>0</v>
      </c>
      <c r="C27" s="61">
        <f>'10 wk Combined AVG'!E18</f>
        <v>0</v>
      </c>
      <c r="D27" s="62"/>
      <c r="E27" s="17"/>
      <c r="F27" s="17">
        <f>('10 wk Combined AVG'!C18+'10 wk Combined AVG'!D18+'10 wk Combined AVG'!E18)/3</f>
        <v>0</v>
      </c>
      <c r="G27" s="17"/>
      <c r="H27" s="17"/>
      <c r="I27" s="17">
        <f>F27</f>
        <v>0</v>
      </c>
      <c r="J27" s="19"/>
    </row>
    <row r="28" spans="1:10" ht="25.5">
      <c r="A28" s="51">
        <v>18</v>
      </c>
      <c r="B28" s="52">
        <f>'10 wk Combined AVG'!B19</f>
        <v>0</v>
      </c>
      <c r="C28" s="68">
        <f>'10 wk Combined AVG'!E19</f>
        <v>0</v>
      </c>
      <c r="D28" s="69"/>
      <c r="E28" s="53"/>
      <c r="F28" s="53">
        <f>('10 wk Combined AVG'!C19+'10 wk Combined AVG'!D19+'10 wk Combined AVG'!E19)/3</f>
        <v>0</v>
      </c>
      <c r="G28" s="53"/>
      <c r="H28" s="53"/>
      <c r="I28" s="53">
        <f>F28</f>
        <v>0</v>
      </c>
      <c r="J28" s="52"/>
    </row>
    <row r="29" spans="1:10" ht="25.5">
      <c r="A29" s="32">
        <v>19</v>
      </c>
      <c r="B29" s="10">
        <f>'10 wk Combined AVG'!B20</f>
        <v>0</v>
      </c>
      <c r="C29" s="61">
        <f>'10 wk Combined AVG'!E20</f>
        <v>0</v>
      </c>
      <c r="D29" s="62"/>
      <c r="E29" s="17"/>
      <c r="F29" s="17">
        <f>('10 wk Combined AVG'!C20+'10 wk Combined AVG'!D20+'10 wk Combined AVG'!E20)/3</f>
        <v>0</v>
      </c>
      <c r="G29" s="17"/>
      <c r="H29" s="17"/>
      <c r="I29" s="17">
        <f>F29</f>
        <v>0</v>
      </c>
      <c r="J29" s="10"/>
    </row>
  </sheetData>
  <sheetProtection/>
  <mergeCells count="20">
    <mergeCell ref="C26:D26"/>
    <mergeCell ref="C27:D27"/>
    <mergeCell ref="C28:D28"/>
    <mergeCell ref="C29:D29"/>
    <mergeCell ref="C25:D25"/>
    <mergeCell ref="C18:D18"/>
    <mergeCell ref="C10:D10"/>
    <mergeCell ref="C11:D11"/>
    <mergeCell ref="C12:D12"/>
    <mergeCell ref="C13:D13"/>
    <mergeCell ref="C14:D14"/>
    <mergeCell ref="C15:D15"/>
    <mergeCell ref="C16:D16"/>
    <mergeCell ref="C17:D17"/>
    <mergeCell ref="C22:D22"/>
    <mergeCell ref="C24:D24"/>
    <mergeCell ref="C23:D23"/>
    <mergeCell ref="C19:D19"/>
    <mergeCell ref="C20:D20"/>
    <mergeCell ref="C21:D21"/>
  </mergeCells>
  <printOptions/>
  <pageMargins left="0" right="0" top="0" bottom="0" header="0.5" footer="0.5"/>
  <pageSetup horizontalDpi="300" verticalDpi="300" orientation="landscape" paperSize="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K29"/>
  <sheetViews>
    <sheetView tabSelected="1" zoomScale="70" zoomScaleNormal="70" zoomScalePageLayoutView="0" workbookViewId="0" topLeftCell="A1">
      <selection activeCell="J18" sqref="J18"/>
    </sheetView>
  </sheetViews>
  <sheetFormatPr defaultColWidth="9.140625" defaultRowHeight="12.75"/>
  <cols>
    <col min="1" max="1" width="9.140625" style="1" customWidth="1"/>
    <col min="2" max="2" width="44.57421875" style="1" customWidth="1"/>
    <col min="3" max="4" width="13.7109375" style="1" customWidth="1"/>
    <col min="5" max="5" width="16.57421875" style="1" customWidth="1"/>
    <col min="6" max="6" width="20.57421875" style="1" customWidth="1"/>
    <col min="7" max="9" width="13.7109375" style="1" customWidth="1"/>
    <col min="10" max="10" width="11.57421875" style="1" bestFit="1" customWidth="1"/>
    <col min="11" max="16384" width="9.140625" style="1" customWidth="1"/>
  </cols>
  <sheetData>
    <row r="1" ht="20.25"/>
    <row r="2" ht="20.25"/>
    <row r="3" ht="23.25">
      <c r="K3" s="2"/>
    </row>
    <row r="4" ht="20.25"/>
    <row r="5" ht="20.25"/>
    <row r="10" spans="1:10" s="20" customFormat="1" ht="25.5">
      <c r="A10" s="32"/>
      <c r="B10" s="33" t="s">
        <v>0</v>
      </c>
      <c r="C10" s="59" t="s">
        <v>4</v>
      </c>
      <c r="D10" s="60"/>
      <c r="E10" s="19"/>
      <c r="F10" s="19" t="s">
        <v>26</v>
      </c>
      <c r="G10" s="19" t="s">
        <v>15</v>
      </c>
      <c r="H10" s="19" t="s">
        <v>16</v>
      </c>
      <c r="I10" s="19" t="s">
        <v>19</v>
      </c>
      <c r="J10" s="19" t="s">
        <v>18</v>
      </c>
    </row>
    <row r="11" spans="1:10" s="20" customFormat="1" ht="25.5">
      <c r="A11" s="32">
        <v>1</v>
      </c>
      <c r="B11" s="10" t="str">
        <f>'10 wk Combined AVG'!B2</f>
        <v>Paul Counts</v>
      </c>
      <c r="C11" s="61">
        <f>'10 wk Combined AVG'!F2</f>
        <v>291</v>
      </c>
      <c r="D11" s="62"/>
      <c r="E11" s="17"/>
      <c r="F11" s="17">
        <f>('10 wk Combined AVG'!D2+'10 wk Combined AVG'!E2+'10 wk Combined AVG'!F2)/3</f>
        <v>294.3333333333333</v>
      </c>
      <c r="G11" s="17"/>
      <c r="H11" s="17"/>
      <c r="I11" s="17">
        <f>F11</f>
        <v>294.3333333333333</v>
      </c>
      <c r="J11" s="19" t="s">
        <v>40</v>
      </c>
    </row>
    <row r="12" spans="1:10" s="20" customFormat="1" ht="25.5">
      <c r="A12" s="38">
        <v>2</v>
      </c>
      <c r="B12" s="11" t="str">
        <f>'10 wk Combined AVG'!B3</f>
        <v>Jeremy Whittle</v>
      </c>
      <c r="C12" s="63">
        <f>'10 wk Combined AVG'!F3</f>
        <v>294</v>
      </c>
      <c r="D12" s="64"/>
      <c r="E12" s="18"/>
      <c r="F12" s="18">
        <f>('10 wk Combined AVG'!D3+'10 wk Combined AVG'!E3+'10 wk Combined AVG'!F3)/3</f>
        <v>297.3333333333333</v>
      </c>
      <c r="G12" s="18"/>
      <c r="H12" s="18"/>
      <c r="I12" s="18">
        <f aca="true" t="shared" si="0" ref="I12:I24">F12</f>
        <v>297.3333333333333</v>
      </c>
      <c r="J12" s="39" t="s">
        <v>39</v>
      </c>
    </row>
    <row r="13" spans="1:10" s="20" customFormat="1" ht="25.5">
      <c r="A13" s="32">
        <v>3</v>
      </c>
      <c r="B13" s="10" t="str">
        <f>'10 wk Combined AVG'!B4</f>
        <v>Ken Spreutels</v>
      </c>
      <c r="C13" s="61">
        <f>'10 wk Combined AVG'!F4</f>
        <v>283</v>
      </c>
      <c r="D13" s="62"/>
      <c r="E13" s="17"/>
      <c r="F13" s="17">
        <f>('10 wk Combined AVG'!D4+'10 wk Combined AVG'!E4+'10 wk Combined AVG'!F4)/3</f>
        <v>284.6666666666667</v>
      </c>
      <c r="G13" s="17"/>
      <c r="H13" s="17"/>
      <c r="I13" s="17">
        <f t="shared" si="0"/>
        <v>284.6666666666667</v>
      </c>
      <c r="J13" s="19" t="s">
        <v>42</v>
      </c>
    </row>
    <row r="14" spans="1:10" s="20" customFormat="1" ht="25.5">
      <c r="A14" s="38">
        <v>4</v>
      </c>
      <c r="B14" s="11" t="str">
        <f>'10 wk Combined AVG'!B5</f>
        <v>Trey Stinnett</v>
      </c>
      <c r="C14" s="63">
        <f>'10 wk Combined AVG'!F5</f>
        <v>284</v>
      </c>
      <c r="D14" s="64"/>
      <c r="E14" s="18"/>
      <c r="F14" s="18">
        <f>('10 wk Combined AVG'!D5+'10 wk Combined AVG'!E5+'10 wk Combined AVG'!F5)/3</f>
        <v>279.6666666666667</v>
      </c>
      <c r="G14" s="18"/>
      <c r="H14" s="18"/>
      <c r="I14" s="18">
        <f t="shared" si="0"/>
        <v>279.6666666666667</v>
      </c>
      <c r="J14" s="39" t="s">
        <v>51</v>
      </c>
    </row>
    <row r="15" spans="1:10" s="20" customFormat="1" ht="25.5">
      <c r="A15" s="32">
        <v>5</v>
      </c>
      <c r="B15" s="10" t="str">
        <f>'10 wk Combined AVG'!B6</f>
        <v>Cody Jarrett</v>
      </c>
      <c r="C15" s="61">
        <f>'10 wk Combined AVG'!F6</f>
        <v>273</v>
      </c>
      <c r="D15" s="62"/>
      <c r="E15" s="17"/>
      <c r="F15" s="17">
        <f>('10 wk Combined AVG'!D6+'10 wk Combined AVG'!E6+'10 wk Combined AVG'!F6)/3</f>
        <v>274</v>
      </c>
      <c r="G15" s="17"/>
      <c r="H15" s="17"/>
      <c r="I15" s="17">
        <f t="shared" si="0"/>
        <v>274</v>
      </c>
      <c r="J15" s="19" t="s">
        <v>52</v>
      </c>
    </row>
    <row r="16" spans="1:10" s="20" customFormat="1" ht="25.5">
      <c r="A16" s="38">
        <v>6</v>
      </c>
      <c r="B16" s="11" t="str">
        <f>'10 wk Combined AVG'!B7</f>
        <v>Gary Sims</v>
      </c>
      <c r="C16" s="63">
        <f>'10 wk Combined AVG'!F7</f>
        <v>0</v>
      </c>
      <c r="D16" s="64"/>
      <c r="E16" s="18"/>
      <c r="F16" s="18">
        <f>('10 wk Combined AVG'!D7+'10 wk Combined AVG'!E7+'10 wk Combined AVG'!F7)/3</f>
        <v>0</v>
      </c>
      <c r="G16" s="18"/>
      <c r="H16" s="18"/>
      <c r="I16" s="18">
        <f t="shared" si="0"/>
        <v>0</v>
      </c>
      <c r="J16" s="39"/>
    </row>
    <row r="17" spans="1:10" s="20" customFormat="1" ht="25.5">
      <c r="A17" s="32">
        <v>7</v>
      </c>
      <c r="B17" s="10" t="str">
        <f>'10 wk Combined AVG'!B8</f>
        <v>Cody Ahlgreen</v>
      </c>
      <c r="C17" s="61">
        <f>'10 wk Combined AVG'!F8</f>
        <v>263</v>
      </c>
      <c r="D17" s="62"/>
      <c r="E17" s="17"/>
      <c r="F17" s="17">
        <f>('10 wk Combined AVG'!D8+'10 wk Combined AVG'!E8+'10 wk Combined AVG'!F8)/3</f>
        <v>258</v>
      </c>
      <c r="G17" s="17"/>
      <c r="H17" s="17"/>
      <c r="I17" s="17">
        <f t="shared" si="0"/>
        <v>258</v>
      </c>
      <c r="J17" s="19" t="s">
        <v>55</v>
      </c>
    </row>
    <row r="18" spans="1:10" s="20" customFormat="1" ht="25.5">
      <c r="A18" s="38">
        <v>8</v>
      </c>
      <c r="B18" s="11" t="str">
        <f>'10 wk Combined AVG'!B9</f>
        <v>Austin Nims</v>
      </c>
      <c r="C18" s="63">
        <f>'10 wk Combined AVG'!F9</f>
        <v>285</v>
      </c>
      <c r="D18" s="64"/>
      <c r="E18" s="18"/>
      <c r="F18" s="18">
        <f>('10 wk Combined AVG'!D9+'10 wk Combined AVG'!E9+'10 wk Combined AVG'!F9)/3</f>
        <v>280</v>
      </c>
      <c r="G18" s="18"/>
      <c r="H18" s="18"/>
      <c r="I18" s="18">
        <f t="shared" si="0"/>
        <v>280</v>
      </c>
      <c r="J18" s="39" t="s">
        <v>46</v>
      </c>
    </row>
    <row r="19" spans="1:10" s="20" customFormat="1" ht="25.5">
      <c r="A19" s="32">
        <v>9</v>
      </c>
      <c r="B19" s="10" t="str">
        <f>'10 wk Combined AVG'!B10</f>
        <v>Brandon Keith</v>
      </c>
      <c r="C19" s="61">
        <f>'10 wk Combined AVG'!F10</f>
        <v>291</v>
      </c>
      <c r="D19" s="62"/>
      <c r="E19" s="17"/>
      <c r="F19" s="17">
        <f>('10 wk Combined AVG'!D10+'10 wk Combined AVG'!E10+'10 wk Combined AVG'!F10)/3</f>
        <v>292.6666666666667</v>
      </c>
      <c r="G19" s="17"/>
      <c r="H19" s="17"/>
      <c r="I19" s="17">
        <f t="shared" si="0"/>
        <v>292.6666666666667</v>
      </c>
      <c r="J19" s="19" t="s">
        <v>41</v>
      </c>
    </row>
    <row r="20" spans="1:10" s="20" customFormat="1" ht="25.5">
      <c r="A20" s="38">
        <v>10</v>
      </c>
      <c r="B20" s="11" t="str">
        <f>'10 wk Combined AVG'!B11</f>
        <v>David Murphy</v>
      </c>
      <c r="C20" s="63">
        <f>'10 wk Combined AVG'!F11</f>
        <v>274</v>
      </c>
      <c r="D20" s="64"/>
      <c r="E20" s="18"/>
      <c r="F20" s="18">
        <f>('10 wk Combined AVG'!D11+'10 wk Combined AVG'!E11+'10 wk Combined AVG'!F11)/3</f>
        <v>265</v>
      </c>
      <c r="G20" s="18"/>
      <c r="H20" s="18"/>
      <c r="I20" s="18">
        <f t="shared" si="0"/>
        <v>265</v>
      </c>
      <c r="J20" s="39" t="s">
        <v>54</v>
      </c>
    </row>
    <row r="21" spans="1:10" s="20" customFormat="1" ht="25.5">
      <c r="A21" s="32">
        <v>11</v>
      </c>
      <c r="B21" s="10" t="str">
        <f>'10 wk Combined AVG'!B12</f>
        <v>David Holloway</v>
      </c>
      <c r="C21" s="61">
        <f>'10 wk Combined AVG'!F12</f>
        <v>278</v>
      </c>
      <c r="D21" s="62"/>
      <c r="E21" s="17"/>
      <c r="F21" s="17">
        <f>('10 wk Combined AVG'!D12+'10 wk Combined AVG'!E12+'10 wk Combined AVG'!F12)/3</f>
        <v>281.6666666666667</v>
      </c>
      <c r="G21" s="17"/>
      <c r="H21" s="17"/>
      <c r="I21" s="17">
        <f t="shared" si="0"/>
        <v>281.6666666666667</v>
      </c>
      <c r="J21" s="19" t="s">
        <v>43</v>
      </c>
    </row>
    <row r="22" spans="1:10" s="20" customFormat="1" ht="25.5">
      <c r="A22" s="38">
        <v>12</v>
      </c>
      <c r="B22" s="11">
        <f>'10 wk Combined AVG'!B13</f>
        <v>0</v>
      </c>
      <c r="C22" s="63">
        <f>'10 wk Combined AVG'!F13</f>
        <v>0</v>
      </c>
      <c r="D22" s="64"/>
      <c r="E22" s="18"/>
      <c r="F22" s="18">
        <f>('10 wk Combined AVG'!D13+'10 wk Combined AVG'!E13+'10 wk Combined AVG'!F13)/3</f>
        <v>0</v>
      </c>
      <c r="G22" s="18"/>
      <c r="H22" s="18"/>
      <c r="I22" s="18">
        <f t="shared" si="0"/>
        <v>0</v>
      </c>
      <c r="J22" s="39"/>
    </row>
    <row r="23" spans="1:10" s="20" customFormat="1" ht="25.5">
      <c r="A23" s="32">
        <v>13</v>
      </c>
      <c r="B23" s="10">
        <f>'10 wk Combined AVG'!B14</f>
        <v>0</v>
      </c>
      <c r="C23" s="61">
        <f>'10 wk Combined AVG'!F14</f>
        <v>0</v>
      </c>
      <c r="D23" s="62"/>
      <c r="E23" s="17"/>
      <c r="F23" s="17">
        <f>('10 wk Combined AVG'!D14+'10 wk Combined AVG'!E14+'10 wk Combined AVG'!F14)/3</f>
        <v>0</v>
      </c>
      <c r="G23" s="17"/>
      <c r="H23" s="17"/>
      <c r="I23" s="17">
        <f t="shared" si="0"/>
        <v>0</v>
      </c>
      <c r="J23" s="19"/>
    </row>
    <row r="24" spans="1:10" s="20" customFormat="1" ht="25.5">
      <c r="A24" s="38">
        <v>14</v>
      </c>
      <c r="B24" s="11">
        <f>'10 wk Combined AVG'!B15</f>
        <v>0</v>
      </c>
      <c r="C24" s="63">
        <f>'10 wk Combined AVG'!F15</f>
        <v>0</v>
      </c>
      <c r="D24" s="64"/>
      <c r="E24" s="18"/>
      <c r="F24" s="18">
        <f>('10 wk Combined AVG'!D15+'10 wk Combined AVG'!E15+'10 wk Combined AVG'!F15)/3</f>
        <v>0</v>
      </c>
      <c r="G24" s="18"/>
      <c r="H24" s="18"/>
      <c r="I24" s="18">
        <f t="shared" si="0"/>
        <v>0</v>
      </c>
      <c r="J24" s="39"/>
    </row>
    <row r="25" spans="1:10" s="20" customFormat="1" ht="25.5">
      <c r="A25" s="32">
        <v>15</v>
      </c>
      <c r="B25" s="10">
        <f>'10 wk Combined AVG'!B16</f>
        <v>0</v>
      </c>
      <c r="C25" s="61">
        <f>'10 wk Combined AVG'!F16</f>
        <v>0</v>
      </c>
      <c r="D25" s="62"/>
      <c r="E25" s="17"/>
      <c r="F25" s="17">
        <f>('10 wk Combined AVG'!D16+'10 wk Combined AVG'!E16+'10 wk Combined AVG'!F16)/3</f>
        <v>0</v>
      </c>
      <c r="G25" s="17"/>
      <c r="H25" s="17"/>
      <c r="I25" s="17">
        <f>F25</f>
        <v>0</v>
      </c>
      <c r="J25" s="19"/>
    </row>
    <row r="26" spans="1:10" ht="25.5">
      <c r="A26" s="51">
        <v>16</v>
      </c>
      <c r="B26" s="52">
        <f>'10 wk Combined AVG'!B17</f>
        <v>0</v>
      </c>
      <c r="C26" s="68">
        <f>'10 wk Combined AVG'!F17</f>
        <v>0</v>
      </c>
      <c r="D26" s="69"/>
      <c r="E26" s="53"/>
      <c r="F26" s="53">
        <f>('10 wk Combined AVG'!D17+'10 wk Combined AVG'!E17+'10 wk Combined AVG'!F17)/3</f>
        <v>0</v>
      </c>
      <c r="G26" s="53"/>
      <c r="H26" s="53"/>
      <c r="I26" s="53">
        <f>F26</f>
        <v>0</v>
      </c>
      <c r="J26" s="54"/>
    </row>
    <row r="27" spans="1:10" ht="25.5">
      <c r="A27" s="32">
        <v>17</v>
      </c>
      <c r="B27" s="10">
        <f>'10 wk Combined AVG'!B18</f>
        <v>0</v>
      </c>
      <c r="C27" s="61">
        <f>'10 wk Combined AVG'!F18</f>
        <v>0</v>
      </c>
      <c r="D27" s="62"/>
      <c r="E27" s="17"/>
      <c r="F27" s="17">
        <f>('10 wk Combined AVG'!D18+'10 wk Combined AVG'!E18+'10 wk Combined AVG'!F18)/3</f>
        <v>0</v>
      </c>
      <c r="G27" s="17"/>
      <c r="H27" s="17"/>
      <c r="I27" s="17">
        <f>F27</f>
        <v>0</v>
      </c>
      <c r="J27" s="19"/>
    </row>
    <row r="28" spans="1:10" ht="25.5">
      <c r="A28" s="51">
        <v>18</v>
      </c>
      <c r="B28" s="52">
        <f>'10 wk Combined AVG'!B19</f>
        <v>0</v>
      </c>
      <c r="C28" s="68">
        <f>'10 wk Combined AVG'!F19</f>
        <v>0</v>
      </c>
      <c r="D28" s="69"/>
      <c r="E28" s="53"/>
      <c r="F28" s="53">
        <f>('10 wk Combined AVG'!D19+'10 wk Combined AVG'!E19+'10 wk Combined AVG'!F19)/3</f>
        <v>0</v>
      </c>
      <c r="G28" s="53"/>
      <c r="H28" s="53"/>
      <c r="I28" s="53">
        <f>F28</f>
        <v>0</v>
      </c>
      <c r="J28" s="52"/>
    </row>
    <row r="29" spans="1:10" ht="25.5">
      <c r="A29" s="32">
        <v>19</v>
      </c>
      <c r="B29" s="10">
        <f>'10 wk Combined AVG'!B20</f>
        <v>0</v>
      </c>
      <c r="C29" s="61">
        <f>'10 wk Combined AVG'!F20</f>
        <v>0</v>
      </c>
      <c r="D29" s="62"/>
      <c r="E29" s="17"/>
      <c r="F29" s="17">
        <f>('10 wk Combined AVG'!D20+'10 wk Combined AVG'!E20+'10 wk Combined AVG'!F20)/3</f>
        <v>0</v>
      </c>
      <c r="G29" s="17"/>
      <c r="H29" s="17"/>
      <c r="I29" s="17">
        <f>F29</f>
        <v>0</v>
      </c>
      <c r="J29" s="10"/>
    </row>
  </sheetData>
  <sheetProtection/>
  <mergeCells count="20">
    <mergeCell ref="C28:D28"/>
    <mergeCell ref="C29:D29"/>
    <mergeCell ref="C25:D25"/>
    <mergeCell ref="C18:D18"/>
    <mergeCell ref="C23:D23"/>
    <mergeCell ref="C24:D24"/>
    <mergeCell ref="C19:D19"/>
    <mergeCell ref="C20:D20"/>
    <mergeCell ref="C26:D26"/>
    <mergeCell ref="C27:D27"/>
    <mergeCell ref="C10:D10"/>
    <mergeCell ref="C11:D11"/>
    <mergeCell ref="C12:D12"/>
    <mergeCell ref="C13:D13"/>
    <mergeCell ref="C21:D21"/>
    <mergeCell ref="C22:D22"/>
    <mergeCell ref="C14:D14"/>
    <mergeCell ref="C15:D15"/>
    <mergeCell ref="C16:D16"/>
    <mergeCell ref="C17:D17"/>
  </mergeCells>
  <printOptions/>
  <pageMargins left="0" right="0" top="0" bottom="0" header="0.5" footer="0.5"/>
  <pageSetup horizontalDpi="600" verticalDpi="600" orientation="landscape" paperSize="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K27"/>
  <sheetViews>
    <sheetView zoomScale="70" zoomScaleNormal="70" zoomScalePageLayoutView="0" workbookViewId="0" topLeftCell="A1">
      <selection activeCell="J12" sqref="J12"/>
    </sheetView>
  </sheetViews>
  <sheetFormatPr defaultColWidth="9.140625" defaultRowHeight="12.75"/>
  <cols>
    <col min="1" max="1" width="9.140625" style="1" customWidth="1"/>
    <col min="2" max="2" width="44.57421875" style="1" customWidth="1"/>
    <col min="3" max="4" width="13.7109375" style="1" customWidth="1"/>
    <col min="5" max="5" width="16.57421875" style="1" customWidth="1"/>
    <col min="6" max="6" width="20.57421875" style="1" customWidth="1"/>
    <col min="7" max="9" width="13.7109375" style="1" customWidth="1"/>
    <col min="10" max="10" width="11.57421875" style="1" bestFit="1" customWidth="1"/>
    <col min="11" max="16384" width="9.140625" style="1" customWidth="1"/>
  </cols>
  <sheetData>
    <row r="1" ht="20.25"/>
    <row r="2" ht="20.25"/>
    <row r="3" ht="23.25">
      <c r="K3" s="2"/>
    </row>
    <row r="4" ht="20.25"/>
    <row r="5" ht="20.25"/>
    <row r="10" spans="1:10" s="20" customFormat="1" ht="25.5">
      <c r="A10" s="32"/>
      <c r="B10" s="33" t="s">
        <v>0</v>
      </c>
      <c r="C10" s="59" t="s">
        <v>5</v>
      </c>
      <c r="D10" s="60"/>
      <c r="E10" s="19"/>
      <c r="F10" s="19" t="s">
        <v>27</v>
      </c>
      <c r="G10" s="19" t="s">
        <v>15</v>
      </c>
      <c r="H10" s="19" t="s">
        <v>16</v>
      </c>
      <c r="I10" s="19" t="s">
        <v>19</v>
      </c>
      <c r="J10" s="19" t="s">
        <v>18</v>
      </c>
    </row>
    <row r="11" spans="1:10" s="20" customFormat="1" ht="25.5">
      <c r="A11" s="32">
        <v>1</v>
      </c>
      <c r="B11" s="10" t="str">
        <f>'10 wk Combined AVG'!B2</f>
        <v>Paul Counts</v>
      </c>
      <c r="C11" s="61">
        <f>'10 wk Combined AVG'!G2</f>
        <v>0</v>
      </c>
      <c r="D11" s="62"/>
      <c r="E11" s="17"/>
      <c r="F11" s="17">
        <f>('10 wk Combined AVG'!E2+'10 wk Combined AVG'!F2+'10 wk Combined AVG'!G2)/3</f>
        <v>197</v>
      </c>
      <c r="G11" s="17"/>
      <c r="H11" s="17"/>
      <c r="I11" s="17">
        <f>F11</f>
        <v>197</v>
      </c>
      <c r="J11" s="19"/>
    </row>
    <row r="12" spans="1:10" s="20" customFormat="1" ht="25.5">
      <c r="A12" s="38">
        <v>2</v>
      </c>
      <c r="B12" s="11" t="str">
        <f>'10 wk Combined AVG'!B3</f>
        <v>Jeremy Whittle</v>
      </c>
      <c r="C12" s="63">
        <f>'10 wk Combined AVG'!G3</f>
        <v>0</v>
      </c>
      <c r="D12" s="64"/>
      <c r="E12" s="18"/>
      <c r="F12" s="18">
        <f>('10 wk Combined AVG'!E3+'10 wk Combined AVG'!F3+'10 wk Combined AVG'!G3)/3</f>
        <v>198</v>
      </c>
      <c r="G12" s="18"/>
      <c r="H12" s="18"/>
      <c r="I12" s="18">
        <f aca="true" t="shared" si="0" ref="I12:I24">F12</f>
        <v>198</v>
      </c>
      <c r="J12" s="39"/>
    </row>
    <row r="13" spans="1:10" s="20" customFormat="1" ht="25.5">
      <c r="A13" s="32">
        <v>3</v>
      </c>
      <c r="B13" s="10" t="str">
        <f>'10 wk Combined AVG'!B4</f>
        <v>Ken Spreutels</v>
      </c>
      <c r="C13" s="61">
        <f>'10 wk Combined AVG'!G4</f>
        <v>0</v>
      </c>
      <c r="D13" s="62"/>
      <c r="E13" s="17"/>
      <c r="F13" s="17">
        <f>('10 wk Combined AVG'!E4+'10 wk Combined AVG'!F4+'10 wk Combined AVG'!G4)/3</f>
        <v>193.33333333333334</v>
      </c>
      <c r="G13" s="17"/>
      <c r="H13" s="17"/>
      <c r="I13" s="17">
        <f t="shared" si="0"/>
        <v>193.33333333333334</v>
      </c>
      <c r="J13" s="19"/>
    </row>
    <row r="14" spans="1:10" s="20" customFormat="1" ht="25.5">
      <c r="A14" s="38">
        <v>4</v>
      </c>
      <c r="B14" s="11" t="str">
        <f>'10 wk Combined AVG'!B5</f>
        <v>Trey Stinnett</v>
      </c>
      <c r="C14" s="63">
        <f>'10 wk Combined AVG'!G5</f>
        <v>0</v>
      </c>
      <c r="D14" s="64"/>
      <c r="E14" s="18"/>
      <c r="F14" s="18">
        <f>('10 wk Combined AVG'!E5+'10 wk Combined AVG'!F5+'10 wk Combined AVG'!G5)/3</f>
        <v>191</v>
      </c>
      <c r="G14" s="18"/>
      <c r="H14" s="18"/>
      <c r="I14" s="18">
        <f t="shared" si="0"/>
        <v>191</v>
      </c>
      <c r="J14" s="39"/>
    </row>
    <row r="15" spans="1:10" s="20" customFormat="1" ht="25.5">
      <c r="A15" s="32">
        <v>5</v>
      </c>
      <c r="B15" s="10" t="str">
        <f>'10 wk Combined AVG'!B6</f>
        <v>Cody Jarrett</v>
      </c>
      <c r="C15" s="61">
        <f>'10 wk Combined AVG'!G6</f>
        <v>0</v>
      </c>
      <c r="D15" s="62"/>
      <c r="E15" s="17"/>
      <c r="F15" s="17">
        <f>('10 wk Combined AVG'!E6+'10 wk Combined AVG'!F6+'10 wk Combined AVG'!G6)/3</f>
        <v>184.66666666666666</v>
      </c>
      <c r="G15" s="17"/>
      <c r="H15" s="17"/>
      <c r="I15" s="17">
        <f t="shared" si="0"/>
        <v>184.66666666666666</v>
      </c>
      <c r="J15" s="19"/>
    </row>
    <row r="16" spans="1:10" s="20" customFormat="1" ht="25.5">
      <c r="A16" s="38">
        <v>6</v>
      </c>
      <c r="B16" s="11" t="str">
        <f>'10 wk Combined AVG'!B7</f>
        <v>Gary Sims</v>
      </c>
      <c r="C16" s="63">
        <f>'10 wk Combined AVG'!G7</f>
        <v>0</v>
      </c>
      <c r="D16" s="64"/>
      <c r="E16" s="18"/>
      <c r="F16" s="18">
        <f>('10 wk Combined AVG'!E7+'10 wk Combined AVG'!F7+'10 wk Combined AVG'!G7)/3</f>
        <v>0</v>
      </c>
      <c r="G16" s="18"/>
      <c r="H16" s="18"/>
      <c r="I16" s="18">
        <f t="shared" si="0"/>
        <v>0</v>
      </c>
      <c r="J16" s="39"/>
    </row>
    <row r="17" spans="1:10" s="20" customFormat="1" ht="25.5">
      <c r="A17" s="32">
        <v>7</v>
      </c>
      <c r="B17" s="10" t="str">
        <f>'10 wk Combined AVG'!B8</f>
        <v>Cody Ahlgreen</v>
      </c>
      <c r="C17" s="61">
        <f>'10 wk Combined AVG'!G8</f>
        <v>0</v>
      </c>
      <c r="D17" s="62"/>
      <c r="E17" s="17"/>
      <c r="F17" s="17">
        <f>('10 wk Combined AVG'!E8+'10 wk Combined AVG'!F8+'10 wk Combined AVG'!G8)/3</f>
        <v>178</v>
      </c>
      <c r="G17" s="17"/>
      <c r="H17" s="17"/>
      <c r="I17" s="17">
        <f t="shared" si="0"/>
        <v>178</v>
      </c>
      <c r="J17" s="19"/>
    </row>
    <row r="18" spans="1:10" s="20" customFormat="1" ht="25.5">
      <c r="A18" s="38">
        <v>8</v>
      </c>
      <c r="B18" s="11" t="str">
        <f>'10 wk Combined AVG'!B9</f>
        <v>Austin Nims</v>
      </c>
      <c r="C18" s="63">
        <f>'10 wk Combined AVG'!G9</f>
        <v>0</v>
      </c>
      <c r="D18" s="64"/>
      <c r="E18" s="18"/>
      <c r="F18" s="18">
        <f>('10 wk Combined AVG'!E9+'10 wk Combined AVG'!F9+'10 wk Combined AVG'!G9)/3</f>
        <v>191.33333333333334</v>
      </c>
      <c r="G18" s="18"/>
      <c r="H18" s="18"/>
      <c r="I18" s="18">
        <f t="shared" si="0"/>
        <v>191.33333333333334</v>
      </c>
      <c r="J18" s="11"/>
    </row>
    <row r="19" spans="1:10" s="20" customFormat="1" ht="25.5">
      <c r="A19" s="32">
        <v>9</v>
      </c>
      <c r="B19" s="10" t="str">
        <f>'10 wk Combined AVG'!B10</f>
        <v>Brandon Keith</v>
      </c>
      <c r="C19" s="61">
        <f>'10 wk Combined AVG'!G10</f>
        <v>0</v>
      </c>
      <c r="D19" s="62"/>
      <c r="E19" s="17"/>
      <c r="F19" s="17">
        <f>('10 wk Combined AVG'!E10+'10 wk Combined AVG'!F10+'10 wk Combined AVG'!G10)/3</f>
        <v>195.33333333333334</v>
      </c>
      <c r="G19" s="17"/>
      <c r="H19" s="17"/>
      <c r="I19" s="17">
        <f t="shared" si="0"/>
        <v>195.33333333333334</v>
      </c>
      <c r="J19" s="10"/>
    </row>
    <row r="20" spans="1:10" s="20" customFormat="1" ht="25.5">
      <c r="A20" s="38">
        <v>10</v>
      </c>
      <c r="B20" s="11" t="str">
        <f>'10 wk Combined AVG'!B11</f>
        <v>David Murphy</v>
      </c>
      <c r="C20" s="63">
        <f>'10 wk Combined AVG'!G11</f>
        <v>0</v>
      </c>
      <c r="D20" s="64"/>
      <c r="E20" s="18"/>
      <c r="F20" s="18">
        <f>('10 wk Combined AVG'!E11+'10 wk Combined AVG'!F11+'10 wk Combined AVG'!G11)/3</f>
        <v>182.33333333333334</v>
      </c>
      <c r="G20" s="18"/>
      <c r="H20" s="18"/>
      <c r="I20" s="18">
        <f t="shared" si="0"/>
        <v>182.33333333333334</v>
      </c>
      <c r="J20" s="11"/>
    </row>
    <row r="21" spans="1:10" s="20" customFormat="1" ht="25.5">
      <c r="A21" s="32">
        <v>11</v>
      </c>
      <c r="B21" s="10" t="str">
        <f>'10 wk Combined AVG'!B12</f>
        <v>David Holloway</v>
      </c>
      <c r="C21" s="61">
        <f>'10 wk Combined AVG'!G12</f>
        <v>0</v>
      </c>
      <c r="D21" s="62"/>
      <c r="E21" s="17"/>
      <c r="F21" s="17">
        <f>('10 wk Combined AVG'!E12+'10 wk Combined AVG'!F12+'10 wk Combined AVG'!G12)/3</f>
        <v>191</v>
      </c>
      <c r="G21" s="17"/>
      <c r="H21" s="17"/>
      <c r="I21" s="17">
        <f t="shared" si="0"/>
        <v>191</v>
      </c>
      <c r="J21" s="10"/>
    </row>
    <row r="22" spans="1:10" s="20" customFormat="1" ht="25.5">
      <c r="A22" s="38">
        <v>12</v>
      </c>
      <c r="B22" s="11">
        <f>'10 wk Combined AVG'!B13</f>
        <v>0</v>
      </c>
      <c r="C22" s="63">
        <f>'10 wk Combined AVG'!G13</f>
        <v>0</v>
      </c>
      <c r="D22" s="64"/>
      <c r="E22" s="18"/>
      <c r="F22" s="18">
        <f>('10 wk Combined AVG'!E13+'10 wk Combined AVG'!F13+'10 wk Combined AVG'!G13)/3</f>
        <v>0</v>
      </c>
      <c r="G22" s="18"/>
      <c r="H22" s="18"/>
      <c r="I22" s="18">
        <f t="shared" si="0"/>
        <v>0</v>
      </c>
      <c r="J22" s="11"/>
    </row>
    <row r="23" spans="1:10" s="20" customFormat="1" ht="25.5">
      <c r="A23" s="32">
        <v>13</v>
      </c>
      <c r="B23" s="10">
        <f>'10 wk Combined AVG'!B14</f>
        <v>0</v>
      </c>
      <c r="C23" s="61">
        <f>'10 wk Combined AVG'!G14</f>
        <v>0</v>
      </c>
      <c r="D23" s="62"/>
      <c r="E23" s="17"/>
      <c r="F23" s="17">
        <f>('10 wk Combined AVG'!E14+'10 wk Combined AVG'!F14+'10 wk Combined AVG'!G14)/3</f>
        <v>0</v>
      </c>
      <c r="G23" s="17"/>
      <c r="H23" s="17"/>
      <c r="I23" s="17">
        <f t="shared" si="0"/>
        <v>0</v>
      </c>
      <c r="J23" s="10"/>
    </row>
    <row r="24" spans="1:10" s="20" customFormat="1" ht="25.5">
      <c r="A24" s="38">
        <v>14</v>
      </c>
      <c r="B24" s="11">
        <f>'10 wk Combined AVG'!B15</f>
        <v>0</v>
      </c>
      <c r="C24" s="63">
        <f>'10 wk Combined AVG'!G15</f>
        <v>0</v>
      </c>
      <c r="D24" s="64"/>
      <c r="E24" s="18"/>
      <c r="F24" s="18">
        <f>('10 wk Combined AVG'!E15+'10 wk Combined AVG'!F15+'10 wk Combined AVG'!G15)/3</f>
        <v>0</v>
      </c>
      <c r="G24" s="18"/>
      <c r="H24" s="18"/>
      <c r="I24" s="18">
        <f t="shared" si="0"/>
        <v>0</v>
      </c>
      <c r="J24" s="11"/>
    </row>
    <row r="25" spans="1:10" ht="25.5">
      <c r="A25" s="32">
        <v>15</v>
      </c>
      <c r="B25" s="10">
        <f>'10 wk Combined AVG'!B16</f>
        <v>0</v>
      </c>
      <c r="C25" s="61">
        <f>'10 wk Combined AVG'!G16</f>
        <v>0</v>
      </c>
      <c r="D25" s="62"/>
      <c r="E25" s="17"/>
      <c r="F25" s="17">
        <f>('10 wk Combined AVG'!E16+'10 wk Combined AVG'!F16+'10 wk Combined AVG'!G16)/3</f>
        <v>0</v>
      </c>
      <c r="G25" s="17"/>
      <c r="H25" s="17"/>
      <c r="I25" s="17">
        <f>F25</f>
        <v>0</v>
      </c>
      <c r="J25" s="10"/>
    </row>
    <row r="26" spans="1:10" ht="25.5">
      <c r="A26" s="51">
        <v>16</v>
      </c>
      <c r="B26" s="52">
        <f>'10 wk Combined AVG'!B17</f>
        <v>0</v>
      </c>
      <c r="C26" s="68">
        <f>'10 wk Combined AVG'!G17</f>
        <v>0</v>
      </c>
      <c r="D26" s="69"/>
      <c r="E26" s="53"/>
      <c r="F26" s="53">
        <f>('10 wk Combined AVG'!E17+'10 wk Combined AVG'!F17+'10 wk Combined AVG'!G17)/3</f>
        <v>0</v>
      </c>
      <c r="G26" s="53"/>
      <c r="H26" s="53"/>
      <c r="I26" s="53">
        <f>F26</f>
        <v>0</v>
      </c>
      <c r="J26" s="52"/>
    </row>
    <row r="27" spans="1:10" ht="25.5">
      <c r="A27" s="32">
        <v>17</v>
      </c>
      <c r="B27" s="10">
        <f>'10 wk Combined AVG'!B18</f>
        <v>0</v>
      </c>
      <c r="C27" s="61">
        <f>'10 wk Combined AVG'!G18</f>
        <v>0</v>
      </c>
      <c r="D27" s="62"/>
      <c r="E27" s="17"/>
      <c r="F27" s="17">
        <f>('10 wk Combined AVG'!E18+'10 wk Combined AVG'!F18+'10 wk Combined AVG'!G18)/3</f>
        <v>0</v>
      </c>
      <c r="G27" s="17"/>
      <c r="H27" s="17"/>
      <c r="I27" s="17">
        <f>F27</f>
        <v>0</v>
      </c>
      <c r="J27" s="10"/>
    </row>
  </sheetData>
  <sheetProtection/>
  <mergeCells count="18">
    <mergeCell ref="C26:D26"/>
    <mergeCell ref="C27:D27"/>
    <mergeCell ref="C25:D25"/>
    <mergeCell ref="C18:D18"/>
    <mergeCell ref="C14:D14"/>
    <mergeCell ref="C15:D15"/>
    <mergeCell ref="C16:D16"/>
    <mergeCell ref="C17:D17"/>
    <mergeCell ref="C10:D10"/>
    <mergeCell ref="C11:D11"/>
    <mergeCell ref="C12:D12"/>
    <mergeCell ref="C13:D13"/>
    <mergeCell ref="C23:D23"/>
    <mergeCell ref="C24:D24"/>
    <mergeCell ref="C19:D19"/>
    <mergeCell ref="C20:D20"/>
    <mergeCell ref="C21:D21"/>
    <mergeCell ref="C22:D22"/>
  </mergeCells>
  <printOptions/>
  <pageMargins left="0" right="0" top="0" bottom="0" header="0.5" footer="0.5"/>
  <pageSetup horizontalDpi="600" verticalDpi="600" orientation="landscape" paperSize="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K27"/>
  <sheetViews>
    <sheetView zoomScale="80" zoomScaleNormal="80" zoomScalePageLayoutView="0" workbookViewId="0" topLeftCell="A1">
      <selection activeCell="J12" sqref="J12"/>
    </sheetView>
  </sheetViews>
  <sheetFormatPr defaultColWidth="9.140625" defaultRowHeight="12.75"/>
  <cols>
    <col min="1" max="1" width="9.140625" style="1" customWidth="1"/>
    <col min="2" max="2" width="44.57421875" style="1" customWidth="1"/>
    <col min="3" max="4" width="13.7109375" style="1" customWidth="1"/>
    <col min="5" max="5" width="16.57421875" style="1" customWidth="1"/>
    <col min="6" max="6" width="20.57421875" style="1" customWidth="1"/>
    <col min="7" max="9" width="13.7109375" style="1" customWidth="1"/>
    <col min="10" max="10" width="11.57421875" style="1" bestFit="1" customWidth="1"/>
    <col min="11" max="16384" width="9.140625" style="1" customWidth="1"/>
  </cols>
  <sheetData>
    <row r="1" ht="20.25"/>
    <row r="2" ht="20.25"/>
    <row r="3" ht="23.25">
      <c r="K3" s="2"/>
    </row>
    <row r="4" ht="20.25"/>
    <row r="5" ht="20.25"/>
    <row r="10" spans="1:10" s="20" customFormat="1" ht="25.5">
      <c r="A10" s="32"/>
      <c r="B10" s="33" t="s">
        <v>0</v>
      </c>
      <c r="C10" s="59" t="s">
        <v>6</v>
      </c>
      <c r="D10" s="60"/>
      <c r="E10" s="19"/>
      <c r="F10" s="19" t="s">
        <v>28</v>
      </c>
      <c r="G10" s="19" t="s">
        <v>15</v>
      </c>
      <c r="H10" s="19" t="s">
        <v>16</v>
      </c>
      <c r="I10" s="19" t="s">
        <v>19</v>
      </c>
      <c r="J10" s="19" t="s">
        <v>18</v>
      </c>
    </row>
    <row r="11" spans="1:10" s="20" customFormat="1" ht="25.5">
      <c r="A11" s="32">
        <v>1</v>
      </c>
      <c r="B11" s="10" t="str">
        <f>'10 wk Combined AVG'!B2</f>
        <v>Paul Counts</v>
      </c>
      <c r="C11" s="61">
        <f>'10 wk Combined AVG'!H2</f>
        <v>0</v>
      </c>
      <c r="D11" s="62"/>
      <c r="E11" s="17"/>
      <c r="F11" s="17">
        <f>('10 wk Combined AVG'!F2+'10 wk Combined AVG'!G2+'10 wk Combined AVG'!H2)/3</f>
        <v>97</v>
      </c>
      <c r="G11" s="17"/>
      <c r="H11" s="17"/>
      <c r="I11" s="17">
        <f>F11</f>
        <v>97</v>
      </c>
      <c r="J11" s="19"/>
    </row>
    <row r="12" spans="1:10" s="20" customFormat="1" ht="25.5">
      <c r="A12" s="38">
        <v>2</v>
      </c>
      <c r="B12" s="11" t="str">
        <f>'10 wk Combined AVG'!B3</f>
        <v>Jeremy Whittle</v>
      </c>
      <c r="C12" s="63">
        <f>'10 wk Combined AVG'!H3</f>
        <v>0</v>
      </c>
      <c r="D12" s="64"/>
      <c r="E12" s="18"/>
      <c r="F12" s="18">
        <f>('10 wk Combined AVG'!F3+'10 wk Combined AVG'!G3+'10 wk Combined AVG'!H3)/3</f>
        <v>98</v>
      </c>
      <c r="G12" s="18"/>
      <c r="H12" s="18"/>
      <c r="I12" s="18">
        <f aca="true" t="shared" si="0" ref="I12:I23">F12</f>
        <v>98</v>
      </c>
      <c r="J12" s="39"/>
    </row>
    <row r="13" spans="1:10" s="20" customFormat="1" ht="25.5">
      <c r="A13" s="32">
        <v>3</v>
      </c>
      <c r="B13" s="10" t="str">
        <f>'10 wk Combined AVG'!B4</f>
        <v>Ken Spreutels</v>
      </c>
      <c r="C13" s="61">
        <f>'10 wk Combined AVG'!H4</f>
        <v>0</v>
      </c>
      <c r="D13" s="62"/>
      <c r="E13" s="17"/>
      <c r="F13" s="17">
        <f>('10 wk Combined AVG'!F4+'10 wk Combined AVG'!G4+'10 wk Combined AVG'!H4)/3</f>
        <v>94.33333333333333</v>
      </c>
      <c r="G13" s="17"/>
      <c r="H13" s="17"/>
      <c r="I13" s="17">
        <f t="shared" si="0"/>
        <v>94.33333333333333</v>
      </c>
      <c r="J13" s="19"/>
    </row>
    <row r="14" spans="1:10" s="20" customFormat="1" ht="25.5">
      <c r="A14" s="38">
        <v>4</v>
      </c>
      <c r="B14" s="11" t="str">
        <f>'10 wk Combined AVG'!B5</f>
        <v>Trey Stinnett</v>
      </c>
      <c r="C14" s="63">
        <f>'10 wk Combined AVG'!H5</f>
        <v>0</v>
      </c>
      <c r="D14" s="64"/>
      <c r="E14" s="18"/>
      <c r="F14" s="18">
        <f>('10 wk Combined AVG'!F5+'10 wk Combined AVG'!G5+'10 wk Combined AVG'!H5)/3</f>
        <v>94.66666666666667</v>
      </c>
      <c r="G14" s="18"/>
      <c r="H14" s="18"/>
      <c r="I14" s="18">
        <f t="shared" si="0"/>
        <v>94.66666666666667</v>
      </c>
      <c r="J14" s="39"/>
    </row>
    <row r="15" spans="1:10" s="20" customFormat="1" ht="25.5">
      <c r="A15" s="32">
        <v>5</v>
      </c>
      <c r="B15" s="10" t="str">
        <f>'10 wk Combined AVG'!B6</f>
        <v>Cody Jarrett</v>
      </c>
      <c r="C15" s="61">
        <f>'10 wk Combined AVG'!H6</f>
        <v>0</v>
      </c>
      <c r="D15" s="62"/>
      <c r="E15" s="17"/>
      <c r="F15" s="17">
        <f>('10 wk Combined AVG'!F6+'10 wk Combined AVG'!G6+'10 wk Combined AVG'!H6)/3</f>
        <v>91</v>
      </c>
      <c r="G15" s="17"/>
      <c r="H15" s="17"/>
      <c r="I15" s="17">
        <f t="shared" si="0"/>
        <v>91</v>
      </c>
      <c r="J15" s="19"/>
    </row>
    <row r="16" spans="1:10" s="20" customFormat="1" ht="25.5">
      <c r="A16" s="38">
        <v>6</v>
      </c>
      <c r="B16" s="11" t="str">
        <f>'10 wk Combined AVG'!B7</f>
        <v>Gary Sims</v>
      </c>
      <c r="C16" s="63">
        <f>'10 wk Combined AVG'!H7</f>
        <v>0</v>
      </c>
      <c r="D16" s="64"/>
      <c r="E16" s="18"/>
      <c r="F16" s="18">
        <f>('10 wk Combined AVG'!F7+'10 wk Combined AVG'!G7+'10 wk Combined AVG'!H7)/3</f>
        <v>0</v>
      </c>
      <c r="G16" s="18"/>
      <c r="H16" s="18"/>
      <c r="I16" s="18">
        <f t="shared" si="0"/>
        <v>0</v>
      </c>
      <c r="J16" s="39"/>
    </row>
    <row r="17" spans="1:10" s="20" customFormat="1" ht="25.5">
      <c r="A17" s="32">
        <v>7</v>
      </c>
      <c r="B17" s="10" t="str">
        <f>'10 wk Combined AVG'!B8</f>
        <v>Cody Ahlgreen</v>
      </c>
      <c r="C17" s="61">
        <f>'10 wk Combined AVG'!H8</f>
        <v>0</v>
      </c>
      <c r="D17" s="62"/>
      <c r="E17" s="17"/>
      <c r="F17" s="17">
        <f>('10 wk Combined AVG'!F8+'10 wk Combined AVG'!G8+'10 wk Combined AVG'!H8)/3</f>
        <v>87.66666666666667</v>
      </c>
      <c r="G17" s="17"/>
      <c r="H17" s="17"/>
      <c r="I17" s="17">
        <f t="shared" si="0"/>
        <v>87.66666666666667</v>
      </c>
      <c r="J17" s="19"/>
    </row>
    <row r="18" spans="1:10" s="20" customFormat="1" ht="25.5">
      <c r="A18" s="38">
        <v>8</v>
      </c>
      <c r="B18" s="11" t="str">
        <f>'10 wk Combined AVG'!B9</f>
        <v>Austin Nims</v>
      </c>
      <c r="C18" s="63">
        <f>'10 wk Combined AVG'!H9</f>
        <v>0</v>
      </c>
      <c r="D18" s="64"/>
      <c r="E18" s="18"/>
      <c r="F18" s="18">
        <f>('10 wk Combined AVG'!F9+'10 wk Combined AVG'!G9+'10 wk Combined AVG'!H9)/3</f>
        <v>95</v>
      </c>
      <c r="G18" s="18"/>
      <c r="H18" s="18"/>
      <c r="I18" s="18">
        <f t="shared" si="0"/>
        <v>95</v>
      </c>
      <c r="J18" s="39"/>
    </row>
    <row r="19" spans="1:10" s="20" customFormat="1" ht="25.5">
      <c r="A19" s="32">
        <v>9</v>
      </c>
      <c r="B19" s="10" t="str">
        <f>'10 wk Combined AVG'!B10</f>
        <v>Brandon Keith</v>
      </c>
      <c r="C19" s="61">
        <f>'10 wk Combined AVG'!H10</f>
        <v>0</v>
      </c>
      <c r="D19" s="62"/>
      <c r="E19" s="17"/>
      <c r="F19" s="17">
        <f>('10 wk Combined AVG'!F10+'10 wk Combined AVG'!G10+'10 wk Combined AVG'!H10)/3</f>
        <v>97</v>
      </c>
      <c r="G19" s="17"/>
      <c r="H19" s="17"/>
      <c r="I19" s="17">
        <f t="shared" si="0"/>
        <v>97</v>
      </c>
      <c r="J19" s="19"/>
    </row>
    <row r="20" spans="1:10" s="20" customFormat="1" ht="25.5">
      <c r="A20" s="38">
        <v>10</v>
      </c>
      <c r="B20" s="11" t="str">
        <f>'10 wk Combined AVG'!B11</f>
        <v>David Murphy</v>
      </c>
      <c r="C20" s="63">
        <f>'10 wk Combined AVG'!H11</f>
        <v>0</v>
      </c>
      <c r="D20" s="64"/>
      <c r="E20" s="18"/>
      <c r="F20" s="18">
        <f>('10 wk Combined AVG'!F11+'10 wk Combined AVG'!G11+'10 wk Combined AVG'!H11)/3</f>
        <v>91.33333333333333</v>
      </c>
      <c r="G20" s="18"/>
      <c r="H20" s="18"/>
      <c r="I20" s="18">
        <f t="shared" si="0"/>
        <v>91.33333333333333</v>
      </c>
      <c r="J20" s="39"/>
    </row>
    <row r="21" spans="1:10" s="20" customFormat="1" ht="25.5">
      <c r="A21" s="32">
        <v>11</v>
      </c>
      <c r="B21" s="10" t="str">
        <f>'10 wk Combined AVG'!B12</f>
        <v>David Holloway</v>
      </c>
      <c r="C21" s="61">
        <f>'10 wk Combined AVG'!H12</f>
        <v>0</v>
      </c>
      <c r="D21" s="62"/>
      <c r="E21" s="17"/>
      <c r="F21" s="17">
        <f>('10 wk Combined AVG'!F12+'10 wk Combined AVG'!G12+'10 wk Combined AVG'!H12)/3</f>
        <v>92.66666666666667</v>
      </c>
      <c r="G21" s="17"/>
      <c r="H21" s="17"/>
      <c r="I21" s="17">
        <f t="shared" si="0"/>
        <v>92.66666666666667</v>
      </c>
      <c r="J21" s="19"/>
    </row>
    <row r="22" spans="1:10" s="20" customFormat="1" ht="25.5">
      <c r="A22" s="38">
        <v>12</v>
      </c>
      <c r="B22" s="11">
        <f>'10 wk Combined AVG'!B13</f>
        <v>0</v>
      </c>
      <c r="C22" s="63">
        <f>'10 wk Combined AVG'!H13</f>
        <v>0</v>
      </c>
      <c r="D22" s="64"/>
      <c r="E22" s="18"/>
      <c r="F22" s="18">
        <f>('10 wk Combined AVG'!F13+'10 wk Combined AVG'!G13+'10 wk Combined AVG'!H13)/3</f>
        <v>0</v>
      </c>
      <c r="G22" s="18"/>
      <c r="H22" s="18"/>
      <c r="I22" s="18">
        <f t="shared" si="0"/>
        <v>0</v>
      </c>
      <c r="J22" s="39"/>
    </row>
    <row r="23" spans="1:10" s="20" customFormat="1" ht="25.5">
      <c r="A23" s="32">
        <v>13</v>
      </c>
      <c r="B23" s="10">
        <f>'10 wk Combined AVG'!B14</f>
        <v>0</v>
      </c>
      <c r="C23" s="61">
        <f>'10 wk Combined AVG'!H14</f>
        <v>0</v>
      </c>
      <c r="D23" s="62"/>
      <c r="E23" s="17"/>
      <c r="F23" s="17">
        <f>('10 wk Combined AVG'!F14+'10 wk Combined AVG'!G14+'10 wk Combined AVG'!H14)/3</f>
        <v>0</v>
      </c>
      <c r="G23" s="17"/>
      <c r="H23" s="17"/>
      <c r="I23" s="17">
        <f t="shared" si="0"/>
        <v>0</v>
      </c>
      <c r="J23" s="19"/>
    </row>
    <row r="24" spans="1:10" s="20" customFormat="1" ht="25.5">
      <c r="A24" s="38">
        <v>14</v>
      </c>
      <c r="B24" s="11">
        <f>'10 wk Combined AVG'!B15</f>
        <v>0</v>
      </c>
      <c r="C24" s="63">
        <f>'10 wk Combined AVG'!H15</f>
        <v>0</v>
      </c>
      <c r="D24" s="64"/>
      <c r="E24" s="18"/>
      <c r="F24" s="18">
        <f>('10 wk Combined AVG'!F15+'10 wk Combined AVG'!G15+'10 wk Combined AVG'!H15)/3</f>
        <v>0</v>
      </c>
      <c r="G24" s="18"/>
      <c r="H24" s="18"/>
      <c r="I24" s="18">
        <f>F24</f>
        <v>0</v>
      </c>
      <c r="J24" s="39"/>
    </row>
    <row r="25" spans="1:10" s="20" customFormat="1" ht="25.5">
      <c r="A25" s="32">
        <v>15</v>
      </c>
      <c r="B25" s="10">
        <f>'10 wk Combined AVG'!B16</f>
        <v>0</v>
      </c>
      <c r="C25" s="61">
        <f>'10 wk Combined AVG'!H16</f>
        <v>0</v>
      </c>
      <c r="D25" s="62"/>
      <c r="E25" s="17"/>
      <c r="F25" s="17">
        <f>('10 wk Combined AVG'!F16+'10 wk Combined AVG'!G16+'10 wk Combined AVG'!H16)/3</f>
        <v>0</v>
      </c>
      <c r="G25" s="17"/>
      <c r="H25" s="17"/>
      <c r="I25" s="17">
        <f>F25</f>
        <v>0</v>
      </c>
      <c r="J25" s="19"/>
    </row>
    <row r="26" spans="1:10" ht="25.5">
      <c r="A26" s="51">
        <v>16</v>
      </c>
      <c r="B26" s="52">
        <f>'10 wk Combined AVG'!B17</f>
        <v>0</v>
      </c>
      <c r="C26" s="68">
        <f>'10 wk Combined AVG'!H17</f>
        <v>0</v>
      </c>
      <c r="D26" s="69"/>
      <c r="E26" s="53"/>
      <c r="F26" s="53">
        <f>('10 wk Combined AVG'!F17+'10 wk Combined AVG'!G17+'10 wk Combined AVG'!H17)/3</f>
        <v>0</v>
      </c>
      <c r="G26" s="53"/>
      <c r="H26" s="53"/>
      <c r="I26" s="53">
        <f>F26</f>
        <v>0</v>
      </c>
      <c r="J26" s="54"/>
    </row>
    <row r="27" spans="2:9" ht="27">
      <c r="B27" s="3"/>
      <c r="C27" s="4"/>
      <c r="D27" s="4"/>
      <c r="E27" s="4"/>
      <c r="F27" s="4"/>
      <c r="G27" s="4"/>
      <c r="H27" s="4"/>
      <c r="I27" s="5"/>
    </row>
  </sheetData>
  <sheetProtection/>
  <mergeCells count="17">
    <mergeCell ref="C26:D26"/>
    <mergeCell ref="C25:D25"/>
    <mergeCell ref="C18:D18"/>
    <mergeCell ref="C14:D14"/>
    <mergeCell ref="C15:D15"/>
    <mergeCell ref="C16:D16"/>
    <mergeCell ref="C17:D17"/>
    <mergeCell ref="C10:D10"/>
    <mergeCell ref="C11:D11"/>
    <mergeCell ref="C12:D12"/>
    <mergeCell ref="C13:D13"/>
    <mergeCell ref="C23:D23"/>
    <mergeCell ref="C24:D24"/>
    <mergeCell ref="C19:D19"/>
    <mergeCell ref="C20:D20"/>
    <mergeCell ref="C21:D21"/>
    <mergeCell ref="C22:D22"/>
  </mergeCells>
  <printOptions/>
  <pageMargins left="0" right="0" top="0" bottom="0" header="0.5" footer="0.5"/>
  <pageSetup horizontalDpi="600" verticalDpi="600" orientation="landscape" paperSize="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K27"/>
  <sheetViews>
    <sheetView zoomScale="70" zoomScaleNormal="70" zoomScalePageLayoutView="0" workbookViewId="0" topLeftCell="A1">
      <selection activeCell="J12" sqref="J12"/>
    </sheetView>
  </sheetViews>
  <sheetFormatPr defaultColWidth="9.140625" defaultRowHeight="12.75"/>
  <cols>
    <col min="1" max="1" width="9.140625" style="1" customWidth="1"/>
    <col min="2" max="2" width="44.57421875" style="1" customWidth="1"/>
    <col min="3" max="4" width="13.7109375" style="1" customWidth="1"/>
    <col min="5" max="5" width="16.57421875" style="1" customWidth="1"/>
    <col min="6" max="6" width="20.57421875" style="1" customWidth="1"/>
    <col min="7" max="9" width="13.7109375" style="1" customWidth="1"/>
    <col min="10" max="10" width="11.57421875" style="1" bestFit="1" customWidth="1"/>
    <col min="11" max="16384" width="9.140625" style="1" customWidth="1"/>
  </cols>
  <sheetData>
    <row r="1" ht="20.25"/>
    <row r="2" ht="20.25"/>
    <row r="3" ht="23.25">
      <c r="K3" s="2"/>
    </row>
    <row r="4" ht="20.25"/>
    <row r="5" ht="20.25"/>
    <row r="10" spans="1:10" s="20" customFormat="1" ht="25.5">
      <c r="A10" s="32"/>
      <c r="B10" s="33" t="s">
        <v>0</v>
      </c>
      <c r="C10" s="59" t="s">
        <v>7</v>
      </c>
      <c r="D10" s="60"/>
      <c r="E10" s="19"/>
      <c r="F10" s="19" t="s">
        <v>29</v>
      </c>
      <c r="G10" s="19" t="s">
        <v>15</v>
      </c>
      <c r="H10" s="19" t="s">
        <v>16</v>
      </c>
      <c r="I10" s="19" t="s">
        <v>19</v>
      </c>
      <c r="J10" s="19" t="s">
        <v>18</v>
      </c>
    </row>
    <row r="11" spans="1:10" s="20" customFormat="1" ht="25.5">
      <c r="A11" s="32">
        <v>1</v>
      </c>
      <c r="B11" s="10" t="str">
        <f>'10 wk Combined AVG'!B2</f>
        <v>Paul Counts</v>
      </c>
      <c r="C11" s="61">
        <f>'10 wk Combined AVG'!I2</f>
        <v>0</v>
      </c>
      <c r="D11" s="62"/>
      <c r="E11" s="17"/>
      <c r="F11" s="17">
        <f>('10 wk Combined AVG'!G2+'10 wk Combined AVG'!H2+'10 wk Combined AVG'!I2)/3</f>
        <v>0</v>
      </c>
      <c r="G11" s="17"/>
      <c r="H11" s="17"/>
      <c r="I11" s="17">
        <f>F11</f>
        <v>0</v>
      </c>
      <c r="J11" s="19"/>
    </row>
    <row r="12" spans="1:10" s="20" customFormat="1" ht="25.5">
      <c r="A12" s="38">
        <v>2</v>
      </c>
      <c r="B12" s="11" t="str">
        <f>'10 wk Combined AVG'!B3</f>
        <v>Jeremy Whittle</v>
      </c>
      <c r="C12" s="63">
        <f>'10 wk Combined AVG'!I3</f>
        <v>0</v>
      </c>
      <c r="D12" s="64"/>
      <c r="E12" s="18"/>
      <c r="F12" s="18">
        <f>('10 wk Combined AVG'!G3+'10 wk Combined AVG'!H3+'10 wk Combined AVG'!I3)/3</f>
        <v>0</v>
      </c>
      <c r="G12" s="18"/>
      <c r="H12" s="18"/>
      <c r="I12" s="18">
        <f aca="true" t="shared" si="0" ref="I12:I24">F12</f>
        <v>0</v>
      </c>
      <c r="J12" s="39"/>
    </row>
    <row r="13" spans="1:10" s="20" customFormat="1" ht="25.5">
      <c r="A13" s="32">
        <v>3</v>
      </c>
      <c r="B13" s="10" t="str">
        <f>'10 wk Combined AVG'!B4</f>
        <v>Ken Spreutels</v>
      </c>
      <c r="C13" s="61">
        <f>'10 wk Combined AVG'!I4</f>
        <v>0</v>
      </c>
      <c r="D13" s="62"/>
      <c r="E13" s="17"/>
      <c r="F13" s="17">
        <f>('10 wk Combined AVG'!G4+'10 wk Combined AVG'!H4+'10 wk Combined AVG'!I4)/3</f>
        <v>0</v>
      </c>
      <c r="G13" s="17"/>
      <c r="H13" s="17"/>
      <c r="I13" s="17">
        <f t="shared" si="0"/>
        <v>0</v>
      </c>
      <c r="J13" s="19"/>
    </row>
    <row r="14" spans="1:10" s="20" customFormat="1" ht="25.5">
      <c r="A14" s="38">
        <v>4</v>
      </c>
      <c r="B14" s="11" t="str">
        <f>'10 wk Combined AVG'!B5</f>
        <v>Trey Stinnett</v>
      </c>
      <c r="C14" s="63">
        <f>'10 wk Combined AVG'!I5</f>
        <v>0</v>
      </c>
      <c r="D14" s="64"/>
      <c r="E14" s="18"/>
      <c r="F14" s="18">
        <f>('10 wk Combined AVG'!G5+'10 wk Combined AVG'!H5+'10 wk Combined AVG'!I5)/3</f>
        <v>0</v>
      </c>
      <c r="G14" s="18"/>
      <c r="H14" s="18"/>
      <c r="I14" s="18">
        <f t="shared" si="0"/>
        <v>0</v>
      </c>
      <c r="J14" s="39"/>
    </row>
    <row r="15" spans="1:10" s="20" customFormat="1" ht="25.5">
      <c r="A15" s="32">
        <v>5</v>
      </c>
      <c r="B15" s="10" t="str">
        <f>'10 wk Combined AVG'!B6</f>
        <v>Cody Jarrett</v>
      </c>
      <c r="C15" s="61">
        <f>'10 wk Combined AVG'!I6</f>
        <v>0</v>
      </c>
      <c r="D15" s="62"/>
      <c r="E15" s="17"/>
      <c r="F15" s="17">
        <f>('10 wk Combined AVG'!G6+'10 wk Combined AVG'!H6+'10 wk Combined AVG'!I6)/3</f>
        <v>0</v>
      </c>
      <c r="G15" s="17"/>
      <c r="H15" s="17"/>
      <c r="I15" s="17">
        <f t="shared" si="0"/>
        <v>0</v>
      </c>
      <c r="J15" s="19"/>
    </row>
    <row r="16" spans="1:10" s="20" customFormat="1" ht="25.5">
      <c r="A16" s="38">
        <v>6</v>
      </c>
      <c r="B16" s="11" t="str">
        <f>'10 wk Combined AVG'!B7</f>
        <v>Gary Sims</v>
      </c>
      <c r="C16" s="63">
        <f>'10 wk Combined AVG'!I7</f>
        <v>0</v>
      </c>
      <c r="D16" s="64"/>
      <c r="E16" s="18"/>
      <c r="F16" s="18">
        <f>('10 wk Combined AVG'!G7+'10 wk Combined AVG'!H7+'10 wk Combined AVG'!I7)/3</f>
        <v>0</v>
      </c>
      <c r="G16" s="18"/>
      <c r="H16" s="18"/>
      <c r="I16" s="18">
        <f t="shared" si="0"/>
        <v>0</v>
      </c>
      <c r="J16" s="39"/>
    </row>
    <row r="17" spans="1:10" s="20" customFormat="1" ht="25.5">
      <c r="A17" s="32">
        <v>7</v>
      </c>
      <c r="B17" s="10" t="str">
        <f>'10 wk Combined AVG'!B8</f>
        <v>Cody Ahlgreen</v>
      </c>
      <c r="C17" s="61">
        <f>'10 wk Combined AVG'!I8</f>
        <v>0</v>
      </c>
      <c r="D17" s="62"/>
      <c r="E17" s="17"/>
      <c r="F17" s="17">
        <f>('10 wk Combined AVG'!G8+'10 wk Combined AVG'!H8+'10 wk Combined AVG'!I8)/3</f>
        <v>0</v>
      </c>
      <c r="G17" s="17"/>
      <c r="H17" s="17"/>
      <c r="I17" s="17">
        <f t="shared" si="0"/>
        <v>0</v>
      </c>
      <c r="J17" s="19"/>
    </row>
    <row r="18" spans="1:10" s="20" customFormat="1" ht="25.5">
      <c r="A18" s="38">
        <v>8</v>
      </c>
      <c r="B18" s="11" t="str">
        <f>'10 wk Combined AVG'!B9</f>
        <v>Austin Nims</v>
      </c>
      <c r="C18" s="63">
        <f>'10 wk Combined AVG'!I9</f>
        <v>0</v>
      </c>
      <c r="D18" s="64"/>
      <c r="E18" s="18"/>
      <c r="F18" s="18">
        <f>('10 wk Combined AVG'!G9+'10 wk Combined AVG'!H9+'10 wk Combined AVG'!I9)/3</f>
        <v>0</v>
      </c>
      <c r="G18" s="18"/>
      <c r="H18" s="18"/>
      <c r="I18" s="18">
        <f t="shared" si="0"/>
        <v>0</v>
      </c>
      <c r="J18" s="39"/>
    </row>
    <row r="19" spans="1:10" s="20" customFormat="1" ht="25.5">
      <c r="A19" s="32">
        <v>9</v>
      </c>
      <c r="B19" s="10" t="str">
        <f>'10 wk Combined AVG'!B10</f>
        <v>Brandon Keith</v>
      </c>
      <c r="C19" s="61">
        <f>'10 wk Combined AVG'!I10</f>
        <v>0</v>
      </c>
      <c r="D19" s="62"/>
      <c r="E19" s="17"/>
      <c r="F19" s="17">
        <f>('10 wk Combined AVG'!G10+'10 wk Combined AVG'!H10+'10 wk Combined AVG'!I10)/3</f>
        <v>0</v>
      </c>
      <c r="G19" s="17"/>
      <c r="H19" s="17"/>
      <c r="I19" s="17">
        <f t="shared" si="0"/>
        <v>0</v>
      </c>
      <c r="J19" s="19"/>
    </row>
    <row r="20" spans="1:10" s="20" customFormat="1" ht="25.5">
      <c r="A20" s="38">
        <v>10</v>
      </c>
      <c r="B20" s="11" t="str">
        <f>'10 wk Combined AVG'!B11</f>
        <v>David Murphy</v>
      </c>
      <c r="C20" s="63">
        <f>'10 wk Combined AVG'!I11</f>
        <v>0</v>
      </c>
      <c r="D20" s="64"/>
      <c r="E20" s="18"/>
      <c r="F20" s="18">
        <f>('10 wk Combined AVG'!G11+'10 wk Combined AVG'!H11+'10 wk Combined AVG'!I11)/3</f>
        <v>0</v>
      </c>
      <c r="G20" s="18"/>
      <c r="H20" s="18"/>
      <c r="I20" s="18">
        <f t="shared" si="0"/>
        <v>0</v>
      </c>
      <c r="J20" s="39"/>
    </row>
    <row r="21" spans="1:10" s="20" customFormat="1" ht="25.5">
      <c r="A21" s="32">
        <v>11</v>
      </c>
      <c r="B21" s="10" t="str">
        <f>'10 wk Combined AVG'!B12</f>
        <v>David Holloway</v>
      </c>
      <c r="C21" s="61">
        <f>'10 wk Combined AVG'!I12</f>
        <v>0</v>
      </c>
      <c r="D21" s="62"/>
      <c r="E21" s="17"/>
      <c r="F21" s="17">
        <f>('10 wk Combined AVG'!G12+'10 wk Combined AVG'!H12+'10 wk Combined AVG'!I12)/3</f>
        <v>0</v>
      </c>
      <c r="G21" s="17"/>
      <c r="H21" s="17"/>
      <c r="I21" s="17">
        <f t="shared" si="0"/>
        <v>0</v>
      </c>
      <c r="J21" s="19"/>
    </row>
    <row r="22" spans="1:10" s="20" customFormat="1" ht="25.5">
      <c r="A22" s="38">
        <v>12</v>
      </c>
      <c r="B22" s="11">
        <f>'10 wk Combined AVG'!B13</f>
        <v>0</v>
      </c>
      <c r="C22" s="63">
        <f>'10 wk Combined AVG'!I13</f>
        <v>0</v>
      </c>
      <c r="D22" s="64"/>
      <c r="E22" s="18"/>
      <c r="F22" s="18">
        <f>('10 wk Combined AVG'!G13+'10 wk Combined AVG'!H13+'10 wk Combined AVG'!I13)/3</f>
        <v>0</v>
      </c>
      <c r="G22" s="18"/>
      <c r="H22" s="18"/>
      <c r="I22" s="18">
        <f t="shared" si="0"/>
        <v>0</v>
      </c>
      <c r="J22" s="39"/>
    </row>
    <row r="23" spans="1:10" s="20" customFormat="1" ht="25.5">
      <c r="A23" s="32">
        <v>13</v>
      </c>
      <c r="B23" s="10">
        <f>'10 wk Combined AVG'!B14</f>
        <v>0</v>
      </c>
      <c r="C23" s="61">
        <f>'10 wk Combined AVG'!I14</f>
        <v>0</v>
      </c>
      <c r="D23" s="62"/>
      <c r="E23" s="17"/>
      <c r="F23" s="17">
        <f>('10 wk Combined AVG'!G14+'10 wk Combined AVG'!H14+'10 wk Combined AVG'!I14)/3</f>
        <v>0</v>
      </c>
      <c r="G23" s="17"/>
      <c r="H23" s="17"/>
      <c r="I23" s="17">
        <f t="shared" si="0"/>
        <v>0</v>
      </c>
      <c r="J23" s="19"/>
    </row>
    <row r="24" spans="1:10" s="20" customFormat="1" ht="25.5">
      <c r="A24" s="38">
        <v>14</v>
      </c>
      <c r="B24" s="11">
        <f>'10 wk Combined AVG'!B15</f>
        <v>0</v>
      </c>
      <c r="C24" s="63">
        <f>'10 wk Combined AVG'!I15</f>
        <v>0</v>
      </c>
      <c r="D24" s="64"/>
      <c r="E24" s="18"/>
      <c r="F24" s="18">
        <f>('10 wk Combined AVG'!G15+'10 wk Combined AVG'!H15+'10 wk Combined AVG'!I15)/3</f>
        <v>0</v>
      </c>
      <c r="G24" s="18"/>
      <c r="H24" s="18"/>
      <c r="I24" s="18">
        <f t="shared" si="0"/>
        <v>0</v>
      </c>
      <c r="J24" s="39"/>
    </row>
    <row r="25" spans="1:10" s="20" customFormat="1" ht="25.5">
      <c r="A25" s="32">
        <v>15</v>
      </c>
      <c r="B25" s="10">
        <f>'10 wk Combined AVG'!B16</f>
        <v>0</v>
      </c>
      <c r="C25" s="61">
        <f>'10 wk Combined AVG'!I16</f>
        <v>0</v>
      </c>
      <c r="D25" s="62"/>
      <c r="E25" s="17"/>
      <c r="F25" s="17">
        <f>('10 wk Combined AVG'!G16+'10 wk Combined AVG'!H16+'10 wk Combined AVG'!I16)/3</f>
        <v>0</v>
      </c>
      <c r="G25" s="17"/>
      <c r="H25" s="17"/>
      <c r="I25" s="17">
        <f>F25</f>
        <v>0</v>
      </c>
      <c r="J25" s="19"/>
    </row>
    <row r="26" spans="1:10" ht="25.5">
      <c r="A26" s="51">
        <v>16</v>
      </c>
      <c r="B26" s="52">
        <f>'10 wk Combined AVG'!B17</f>
        <v>0</v>
      </c>
      <c r="C26" s="68">
        <f>'10 wk Combined AVG'!I17</f>
        <v>0</v>
      </c>
      <c r="D26" s="69"/>
      <c r="E26" s="53"/>
      <c r="F26" s="53">
        <f>('10 wk Combined AVG'!G17+'10 wk Combined AVG'!H17+'10 wk Combined AVG'!I17)/3</f>
        <v>0</v>
      </c>
      <c r="G26" s="53"/>
      <c r="H26" s="53"/>
      <c r="I26" s="53">
        <f>F26</f>
        <v>0</v>
      </c>
      <c r="J26" s="54"/>
    </row>
    <row r="27" spans="2:9" ht="27">
      <c r="B27" s="3"/>
      <c r="C27" s="4"/>
      <c r="D27" s="4"/>
      <c r="E27" s="4"/>
      <c r="F27" s="4"/>
      <c r="G27" s="4"/>
      <c r="H27" s="4"/>
      <c r="I27" s="5"/>
    </row>
  </sheetData>
  <sheetProtection/>
  <mergeCells count="17">
    <mergeCell ref="C26:D26"/>
    <mergeCell ref="C25:D25"/>
    <mergeCell ref="C18:D18"/>
    <mergeCell ref="C14:D14"/>
    <mergeCell ref="C15:D15"/>
    <mergeCell ref="C16:D16"/>
    <mergeCell ref="C17:D17"/>
    <mergeCell ref="C10:D10"/>
    <mergeCell ref="C11:D11"/>
    <mergeCell ref="C12:D12"/>
    <mergeCell ref="C13:D13"/>
    <mergeCell ref="C23:D23"/>
    <mergeCell ref="C24:D24"/>
    <mergeCell ref="C19:D19"/>
    <mergeCell ref="C20:D20"/>
    <mergeCell ref="C21:D21"/>
    <mergeCell ref="C22:D22"/>
  </mergeCells>
  <printOptions/>
  <pageMargins left="0" right="0" top="0" bottom="0" header="0.5" footer="0.5"/>
  <pageSetup horizontalDpi="300" verticalDpi="300" orientation="landscape" paperSize="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K27"/>
  <sheetViews>
    <sheetView zoomScale="70" zoomScaleNormal="70" zoomScalePageLayoutView="0" workbookViewId="0" topLeftCell="A4">
      <selection activeCell="J12" sqref="J12"/>
    </sheetView>
  </sheetViews>
  <sheetFormatPr defaultColWidth="9.140625" defaultRowHeight="12.75"/>
  <cols>
    <col min="1" max="1" width="9.140625" style="1" customWidth="1"/>
    <col min="2" max="2" width="44.57421875" style="1" customWidth="1"/>
    <col min="3" max="4" width="13.7109375" style="1" customWidth="1"/>
    <col min="5" max="5" width="16.57421875" style="1" customWidth="1"/>
    <col min="6" max="6" width="20.57421875" style="1" customWidth="1"/>
    <col min="7" max="9" width="13.7109375" style="1" customWidth="1"/>
    <col min="10" max="10" width="11.57421875" style="1" bestFit="1" customWidth="1"/>
    <col min="11" max="16384" width="9.140625" style="1" customWidth="1"/>
  </cols>
  <sheetData>
    <row r="1" ht="20.25"/>
    <row r="2" ht="20.25"/>
    <row r="3" ht="23.25">
      <c r="K3" s="2"/>
    </row>
    <row r="4" ht="20.25"/>
    <row r="5" ht="20.25"/>
    <row r="10" spans="1:10" s="20" customFormat="1" ht="25.5">
      <c r="A10" s="32"/>
      <c r="B10" s="33" t="s">
        <v>0</v>
      </c>
      <c r="C10" s="59" t="s">
        <v>8</v>
      </c>
      <c r="D10" s="60"/>
      <c r="E10" s="19"/>
      <c r="F10" s="19" t="s">
        <v>30</v>
      </c>
      <c r="G10" s="19" t="s">
        <v>15</v>
      </c>
      <c r="H10" s="19" t="s">
        <v>16</v>
      </c>
      <c r="I10" s="19" t="s">
        <v>19</v>
      </c>
      <c r="J10" s="19" t="s">
        <v>18</v>
      </c>
    </row>
    <row r="11" spans="1:10" s="20" customFormat="1" ht="25.5">
      <c r="A11" s="32">
        <v>1</v>
      </c>
      <c r="B11" s="10" t="str">
        <f>'10 wk Combined AVG'!B2</f>
        <v>Paul Counts</v>
      </c>
      <c r="C11" s="61">
        <f>'10 wk Combined AVG'!J2</f>
        <v>0</v>
      </c>
      <c r="D11" s="62"/>
      <c r="E11" s="17"/>
      <c r="F11" s="17">
        <f>('10 wk Combined AVG'!H2+'10 wk Combined AVG'!I2+'10 wk Combined AVG'!J2)/3</f>
        <v>0</v>
      </c>
      <c r="G11" s="17"/>
      <c r="H11" s="17"/>
      <c r="I11" s="17">
        <f>F11</f>
        <v>0</v>
      </c>
      <c r="J11" s="19"/>
    </row>
    <row r="12" spans="1:10" s="20" customFormat="1" ht="25.5">
      <c r="A12" s="38">
        <v>2</v>
      </c>
      <c r="B12" s="11" t="str">
        <f>'10 wk Combined AVG'!B3</f>
        <v>Jeremy Whittle</v>
      </c>
      <c r="C12" s="63">
        <f>'10 wk Combined AVG'!J3</f>
        <v>0</v>
      </c>
      <c r="D12" s="64"/>
      <c r="E12" s="18"/>
      <c r="F12" s="18">
        <f>('10 wk Combined AVG'!H3+'10 wk Combined AVG'!I3+'10 wk Combined AVG'!J3)/3</f>
        <v>0</v>
      </c>
      <c r="G12" s="18"/>
      <c r="H12" s="18"/>
      <c r="I12" s="18">
        <f aca="true" t="shared" si="0" ref="I12:I23">F12</f>
        <v>0</v>
      </c>
      <c r="J12" s="39"/>
    </row>
    <row r="13" spans="1:10" s="20" customFormat="1" ht="25.5">
      <c r="A13" s="32">
        <v>3</v>
      </c>
      <c r="B13" s="10" t="str">
        <f>'10 wk Combined AVG'!B4</f>
        <v>Ken Spreutels</v>
      </c>
      <c r="C13" s="61">
        <f>'10 wk Combined AVG'!J4</f>
        <v>0</v>
      </c>
      <c r="D13" s="62"/>
      <c r="E13" s="17"/>
      <c r="F13" s="17">
        <f>('10 wk Combined AVG'!H4+'10 wk Combined AVG'!I4+'10 wk Combined AVG'!J4)/3</f>
        <v>0</v>
      </c>
      <c r="G13" s="17"/>
      <c r="H13" s="17"/>
      <c r="I13" s="17">
        <f t="shared" si="0"/>
        <v>0</v>
      </c>
      <c r="J13" s="19"/>
    </row>
    <row r="14" spans="1:10" s="20" customFormat="1" ht="25.5">
      <c r="A14" s="38">
        <v>4</v>
      </c>
      <c r="B14" s="11" t="str">
        <f>'10 wk Combined AVG'!B5</f>
        <v>Trey Stinnett</v>
      </c>
      <c r="C14" s="63">
        <f>'10 wk Combined AVG'!J5</f>
        <v>0</v>
      </c>
      <c r="D14" s="64"/>
      <c r="E14" s="18"/>
      <c r="F14" s="18">
        <f>('10 wk Combined AVG'!H5+'10 wk Combined AVG'!I5+'10 wk Combined AVG'!J5)/3</f>
        <v>0</v>
      </c>
      <c r="G14" s="18"/>
      <c r="H14" s="18"/>
      <c r="I14" s="18">
        <f t="shared" si="0"/>
        <v>0</v>
      </c>
      <c r="J14" s="39"/>
    </row>
    <row r="15" spans="1:10" s="20" customFormat="1" ht="25.5">
      <c r="A15" s="32">
        <v>5</v>
      </c>
      <c r="B15" s="10" t="str">
        <f>'10 wk Combined AVG'!B6</f>
        <v>Cody Jarrett</v>
      </c>
      <c r="C15" s="61">
        <f>'10 wk Combined AVG'!J6</f>
        <v>0</v>
      </c>
      <c r="D15" s="62"/>
      <c r="E15" s="17"/>
      <c r="F15" s="17">
        <f>('10 wk Combined AVG'!H6+'10 wk Combined AVG'!I6+'10 wk Combined AVG'!J6)/3</f>
        <v>0</v>
      </c>
      <c r="G15" s="17"/>
      <c r="H15" s="17"/>
      <c r="I15" s="17">
        <f t="shared" si="0"/>
        <v>0</v>
      </c>
      <c r="J15" s="19"/>
    </row>
    <row r="16" spans="1:10" s="20" customFormat="1" ht="25.5">
      <c r="A16" s="38">
        <v>6</v>
      </c>
      <c r="B16" s="11" t="str">
        <f>'10 wk Combined AVG'!B7</f>
        <v>Gary Sims</v>
      </c>
      <c r="C16" s="63">
        <f>'10 wk Combined AVG'!J7</f>
        <v>0</v>
      </c>
      <c r="D16" s="64"/>
      <c r="E16" s="18"/>
      <c r="F16" s="18">
        <f>('10 wk Combined AVG'!H7+'10 wk Combined AVG'!I7+'10 wk Combined AVG'!J7)/3</f>
        <v>0</v>
      </c>
      <c r="G16" s="18"/>
      <c r="H16" s="18"/>
      <c r="I16" s="18">
        <f t="shared" si="0"/>
        <v>0</v>
      </c>
      <c r="J16" s="39"/>
    </row>
    <row r="17" spans="1:10" s="20" customFormat="1" ht="25.5">
      <c r="A17" s="32">
        <v>7</v>
      </c>
      <c r="B17" s="10" t="str">
        <f>'10 wk Combined AVG'!B8</f>
        <v>Cody Ahlgreen</v>
      </c>
      <c r="C17" s="61">
        <f>'10 wk Combined AVG'!J8</f>
        <v>0</v>
      </c>
      <c r="D17" s="62"/>
      <c r="E17" s="17"/>
      <c r="F17" s="17">
        <f>('10 wk Combined AVG'!H8+'10 wk Combined AVG'!I8+'10 wk Combined AVG'!J8)/3</f>
        <v>0</v>
      </c>
      <c r="G17" s="17"/>
      <c r="H17" s="17"/>
      <c r="I17" s="17">
        <f t="shared" si="0"/>
        <v>0</v>
      </c>
      <c r="J17" s="19"/>
    </row>
    <row r="18" spans="1:10" s="20" customFormat="1" ht="25.5">
      <c r="A18" s="38">
        <v>8</v>
      </c>
      <c r="B18" s="11" t="str">
        <f>'10 wk Combined AVG'!B9</f>
        <v>Austin Nims</v>
      </c>
      <c r="C18" s="63">
        <f>'10 wk Combined AVG'!J9</f>
        <v>0</v>
      </c>
      <c r="D18" s="64"/>
      <c r="E18" s="18"/>
      <c r="F18" s="18">
        <f>('10 wk Combined AVG'!H9+'10 wk Combined AVG'!I9+'10 wk Combined AVG'!J9)/3</f>
        <v>0</v>
      </c>
      <c r="G18" s="18"/>
      <c r="H18" s="18"/>
      <c r="I18" s="18">
        <f t="shared" si="0"/>
        <v>0</v>
      </c>
      <c r="J18" s="39"/>
    </row>
    <row r="19" spans="1:10" s="20" customFormat="1" ht="25.5">
      <c r="A19" s="32">
        <v>9</v>
      </c>
      <c r="B19" s="10" t="str">
        <f>'10 wk Combined AVG'!B10</f>
        <v>Brandon Keith</v>
      </c>
      <c r="C19" s="61">
        <f>'10 wk Combined AVG'!J10</f>
        <v>0</v>
      </c>
      <c r="D19" s="62"/>
      <c r="E19" s="17"/>
      <c r="F19" s="17">
        <f>('10 wk Combined AVG'!H10+'10 wk Combined AVG'!I10+'10 wk Combined AVG'!J10)/3</f>
        <v>0</v>
      </c>
      <c r="G19" s="17"/>
      <c r="H19" s="17"/>
      <c r="I19" s="17">
        <f t="shared" si="0"/>
        <v>0</v>
      </c>
      <c r="J19" s="19"/>
    </row>
    <row r="20" spans="1:10" s="20" customFormat="1" ht="25.5">
      <c r="A20" s="38">
        <v>10</v>
      </c>
      <c r="B20" s="11" t="str">
        <f>'10 wk Combined AVG'!B11</f>
        <v>David Murphy</v>
      </c>
      <c r="C20" s="63">
        <f>'10 wk Combined AVG'!J11</f>
        <v>0</v>
      </c>
      <c r="D20" s="64"/>
      <c r="E20" s="18"/>
      <c r="F20" s="18">
        <f>('10 wk Combined AVG'!H11+'10 wk Combined AVG'!I11+'10 wk Combined AVG'!J11)/3</f>
        <v>0</v>
      </c>
      <c r="G20" s="18"/>
      <c r="H20" s="18"/>
      <c r="I20" s="18">
        <f t="shared" si="0"/>
        <v>0</v>
      </c>
      <c r="J20" s="39"/>
    </row>
    <row r="21" spans="1:10" s="20" customFormat="1" ht="25.5">
      <c r="A21" s="32">
        <v>11</v>
      </c>
      <c r="B21" s="10" t="str">
        <f>'10 wk Combined AVG'!B12</f>
        <v>David Holloway</v>
      </c>
      <c r="C21" s="61">
        <f>'10 wk Combined AVG'!J12</f>
        <v>0</v>
      </c>
      <c r="D21" s="62"/>
      <c r="E21" s="17"/>
      <c r="F21" s="17">
        <f>('10 wk Combined AVG'!H12+'10 wk Combined AVG'!I12+'10 wk Combined AVG'!J12)/3</f>
        <v>0</v>
      </c>
      <c r="G21" s="17"/>
      <c r="H21" s="17"/>
      <c r="I21" s="17">
        <f t="shared" si="0"/>
        <v>0</v>
      </c>
      <c r="J21" s="19"/>
    </row>
    <row r="22" spans="1:10" s="20" customFormat="1" ht="25.5">
      <c r="A22" s="38">
        <v>12</v>
      </c>
      <c r="B22" s="11">
        <f>'10 wk Combined AVG'!B13</f>
        <v>0</v>
      </c>
      <c r="C22" s="63">
        <f>'10 wk Combined AVG'!J13</f>
        <v>0</v>
      </c>
      <c r="D22" s="64"/>
      <c r="E22" s="18"/>
      <c r="F22" s="18">
        <f>('10 wk Combined AVG'!H13+'10 wk Combined AVG'!I13+'10 wk Combined AVG'!J13)/3</f>
        <v>0</v>
      </c>
      <c r="G22" s="18"/>
      <c r="H22" s="18"/>
      <c r="I22" s="18">
        <f t="shared" si="0"/>
        <v>0</v>
      </c>
      <c r="J22" s="39"/>
    </row>
    <row r="23" spans="1:10" s="20" customFormat="1" ht="25.5">
      <c r="A23" s="32">
        <v>13</v>
      </c>
      <c r="B23" s="10">
        <f>'10 wk Combined AVG'!B14</f>
        <v>0</v>
      </c>
      <c r="C23" s="61">
        <f>'10 wk Combined AVG'!J14</f>
        <v>0</v>
      </c>
      <c r="D23" s="62"/>
      <c r="E23" s="17"/>
      <c r="F23" s="17">
        <f>('10 wk Combined AVG'!H14+'10 wk Combined AVG'!I14+'10 wk Combined AVG'!J14)/3</f>
        <v>0</v>
      </c>
      <c r="G23" s="17"/>
      <c r="H23" s="17"/>
      <c r="I23" s="17">
        <f t="shared" si="0"/>
        <v>0</v>
      </c>
      <c r="J23" s="19"/>
    </row>
    <row r="24" spans="1:10" s="20" customFormat="1" ht="25.5">
      <c r="A24" s="38">
        <v>14</v>
      </c>
      <c r="B24" s="11">
        <f>'10 wk Combined AVG'!B15</f>
        <v>0</v>
      </c>
      <c r="C24" s="63">
        <f>'10 wk Combined AVG'!J15</f>
        <v>0</v>
      </c>
      <c r="D24" s="64"/>
      <c r="E24" s="18"/>
      <c r="F24" s="18">
        <f>('10 wk Combined AVG'!H15+'10 wk Combined AVG'!I15+'10 wk Combined AVG'!J15)/3</f>
        <v>0</v>
      </c>
      <c r="G24" s="18"/>
      <c r="H24" s="18"/>
      <c r="I24" s="18">
        <f>F24</f>
        <v>0</v>
      </c>
      <c r="J24" s="39"/>
    </row>
    <row r="25" spans="1:10" ht="25.5">
      <c r="A25" s="32">
        <v>15</v>
      </c>
      <c r="B25" s="10">
        <f>'10 wk Combined AVG'!B16</f>
        <v>0</v>
      </c>
      <c r="C25" s="61">
        <f>'10 wk Combined AVG'!J16</f>
        <v>0</v>
      </c>
      <c r="D25" s="62"/>
      <c r="E25" s="17"/>
      <c r="F25" s="17">
        <f>('10 wk Combined AVG'!H16+'10 wk Combined AVG'!I16+'10 wk Combined AVG'!J16)/3</f>
        <v>0</v>
      </c>
      <c r="G25" s="17"/>
      <c r="H25" s="17"/>
      <c r="I25" s="17">
        <f>F25</f>
        <v>0</v>
      </c>
      <c r="J25" s="19"/>
    </row>
    <row r="26" spans="1:10" ht="25.5">
      <c r="A26" s="51">
        <v>16</v>
      </c>
      <c r="B26" s="52">
        <f>'10 wk Combined AVG'!B17</f>
        <v>0</v>
      </c>
      <c r="C26" s="68">
        <f>'10 wk Combined AVG'!J17</f>
        <v>0</v>
      </c>
      <c r="D26" s="69"/>
      <c r="E26" s="53"/>
      <c r="F26" s="53">
        <f>('10 wk Combined AVG'!H17+'10 wk Combined AVG'!I17+'10 wk Combined AVG'!J17)/3</f>
        <v>0</v>
      </c>
      <c r="G26" s="53"/>
      <c r="H26" s="53"/>
      <c r="I26" s="53">
        <f>F26</f>
        <v>0</v>
      </c>
      <c r="J26" s="54"/>
    </row>
    <row r="27" spans="2:9" ht="27">
      <c r="B27" s="3"/>
      <c r="C27" s="4"/>
      <c r="D27" s="4"/>
      <c r="E27" s="4"/>
      <c r="F27" s="4"/>
      <c r="G27" s="4"/>
      <c r="H27" s="4"/>
      <c r="I27" s="5"/>
    </row>
  </sheetData>
  <sheetProtection/>
  <mergeCells count="17">
    <mergeCell ref="C26:D26"/>
    <mergeCell ref="C25:D25"/>
    <mergeCell ref="C18:D18"/>
    <mergeCell ref="C14:D14"/>
    <mergeCell ref="C15:D15"/>
    <mergeCell ref="C16:D16"/>
    <mergeCell ref="C17:D17"/>
    <mergeCell ref="C10:D10"/>
    <mergeCell ref="C11:D11"/>
    <mergeCell ref="C12:D12"/>
    <mergeCell ref="C13:D13"/>
    <mergeCell ref="C23:D23"/>
    <mergeCell ref="C24:D24"/>
    <mergeCell ref="C19:D19"/>
    <mergeCell ref="C20:D20"/>
    <mergeCell ref="C21:D21"/>
    <mergeCell ref="C22:D22"/>
  </mergeCells>
  <printOptions/>
  <pageMargins left="0" right="0" top="0" bottom="0" header="0.5" footer="0.5"/>
  <pageSetup horizontalDpi="600" verticalDpi="600" orientation="landscape" paperSize="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Badgerland Archery</dc:creator>
  <cp:keywords/>
  <dc:description/>
  <cp:lastModifiedBy>Aaaron Weiss</cp:lastModifiedBy>
  <cp:lastPrinted>2020-02-24T15:51:42Z</cp:lastPrinted>
  <dcterms:created xsi:type="dcterms:W3CDTF">2009-01-20T17:17:01Z</dcterms:created>
  <dcterms:modified xsi:type="dcterms:W3CDTF">2020-03-16T17:42:17Z</dcterms:modified>
  <cp:category/>
  <cp:version/>
  <cp:contentType/>
  <cp:contentStatus/>
</cp:coreProperties>
</file>