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668" activeTab="4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<sst xmlns="http://schemas.openxmlformats.org/spreadsheetml/2006/main" count="160" uniqueCount="61">
  <si>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</si>
  <si>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</si>
  <si>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</si>
  <si>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</si>
  <si>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</si>
  <si>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</si>
  <si>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</si>
  <si>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</si>
  <si>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</si>
  <si>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</si>
  <si>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</si>
  <si>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AVG</t>
  </si>
  <si>
    <t>WK1</t>
  </si>
  <si>
    <t>DIFF</t>
  </si>
  <si>
    <t>HAND</t>
  </si>
  <si>
    <t>AVG XX'S</t>
  </si>
  <si>
    <t>RANK</t>
  </si>
  <si>
    <t>SCORE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</si>
  <si>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</si>
  <si>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</si>
  <si>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</si>
  <si>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</si>
  <si>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</si>
  <si>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</si>
  <si>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</si>
  <si>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</si>
  <si>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</si>
  <si>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</si>
  <si>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</si>
  <si>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</si>
  <si>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WK 1 Avg</t>
  </si>
  <si>
    <t xml:space="preserve"> </t>
  </si>
  <si>
    <t>Andrew Ford</t>
  </si>
  <si>
    <t>Hunter Laney</t>
  </si>
  <si>
    <t>Lance Stewart</t>
  </si>
  <si>
    <t>Jackson Stewart</t>
  </si>
  <si>
    <t>Garth Woodworth</t>
  </si>
  <si>
    <t>Josiah Wehling</t>
  </si>
  <si>
    <t>Marcos Zuniga</t>
  </si>
  <si>
    <t>1st</t>
  </si>
  <si>
    <t>2nd</t>
  </si>
  <si>
    <t>3rd</t>
  </si>
  <si>
    <t>4th</t>
  </si>
  <si>
    <t>5th</t>
  </si>
  <si>
    <t>6th</t>
  </si>
  <si>
    <t>7th</t>
  </si>
  <si>
    <t>8th</t>
  </si>
  <si>
    <t>Randy Silva</t>
  </si>
  <si>
    <t>Matt Kellerman</t>
  </si>
  <si>
    <t>Ryan Ryba</t>
  </si>
  <si>
    <t>Alfred East</t>
  </si>
  <si>
    <t>t-7th</t>
  </si>
  <si>
    <t>9th</t>
  </si>
  <si>
    <t>10th</t>
  </si>
  <si>
    <t>11th</t>
  </si>
  <si>
    <t>Ben Boyd</t>
  </si>
  <si>
    <t>12th</t>
  </si>
  <si>
    <t>Matt Hart</t>
  </si>
  <si>
    <t>Zach Nehls</t>
  </si>
  <si>
    <t>13th</t>
  </si>
  <si>
    <t>14th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</si>
</sst>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7"/>
      <name val="Arial"/>
      <family val="2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6"/>
      <color indexed="10"/>
      <name val="Comic Sans MS"/>
      <family val="4"/>
    </font>
    <font>
      <b/>
      <u val="single"/>
      <sz val="16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6"/>
      <color rgb="FFFF0000"/>
      <name val="Comic Sans MS"/>
      <family val="4"/>
    </font>
    <font>
      <b/>
      <u val="single"/>
      <sz val="16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0" fontId="7" fillId="34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65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165" fontId="8" fillId="18" borderId="10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" fontId="10" fillId="36" borderId="11" xfId="0" applyNumberFormat="1" applyFont="1" applyFill="1" applyBorder="1" applyAlignment="1">
      <alignment horizontal="center"/>
    </xf>
    <xf numFmtId="165" fontId="10" fillId="36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165" fontId="10" fillId="36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542925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76200"/>
          <a:ext cx="1076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28575</xdr:rowOff>
    </xdr:to>
    <xdr:sp>
      <xdr:nvSpPr>
        <xdr:cNvPr id="2" name="WordArt 13"/>
        <xdr:cNvSpPr>
          <a:spLocks/>
        </xdr:cNvSpPr>
      </xdr:nvSpPr>
      <xdr:spPr>
        <a:xfrm rot="5400000">
          <a:off x="10363200" y="2162175"/>
          <a:ext cx="35242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38100</xdr:colOff>
      <xdr:row>2</xdr:row>
      <xdr:rowOff>304800</xdr:rowOff>
    </xdr:from>
    <xdr:to>
      <xdr:col>15</xdr:col>
      <xdr:colOff>542925</xdr:colOff>
      <xdr:row>5</xdr:row>
      <xdr:rowOff>257175</xdr:rowOff>
    </xdr:to>
    <xdr:sp>
      <xdr:nvSpPr>
        <xdr:cNvPr id="3" name="WordArt 14"/>
        <xdr:cNvSpPr>
          <a:spLocks/>
        </xdr:cNvSpPr>
      </xdr:nvSpPr>
      <xdr:spPr>
        <a:xfrm>
          <a:off x="9982200" y="971550"/>
          <a:ext cx="11144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123825</xdr:rowOff>
    </xdr:from>
    <xdr:to>
      <xdr:col>15</xdr:col>
      <xdr:colOff>361950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172700" y="3390900"/>
          <a:ext cx="742950" cy="3190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790575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51447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3</xdr:row>
      <xdr:rowOff>171450</xdr:rowOff>
    </xdr:from>
    <xdr:to>
      <xdr:col>9</xdr:col>
      <xdr:colOff>190500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143000" y="981075"/>
          <a:ext cx="96774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1076325</xdr:colOff>
      <xdr:row>1</xdr:row>
      <xdr:rowOff>19050</xdr:rowOff>
    </xdr:from>
    <xdr:to>
      <xdr:col>6</xdr:col>
      <xdr:colOff>800100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591425" y="276225"/>
          <a:ext cx="10953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161925</xdr:rowOff>
    </xdr:from>
    <xdr:to>
      <xdr:col>9</xdr:col>
      <xdr:colOff>295275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685800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4478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3</xdr:row>
      <xdr:rowOff>171450</xdr:rowOff>
    </xdr:from>
    <xdr:to>
      <xdr:col>9</xdr:col>
      <xdr:colOff>28575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685800" y="981075"/>
          <a:ext cx="10144125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857250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285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9</xdr:col>
      <xdr:colOff>314325</xdr:colOff>
      <xdr:row>3</xdr:row>
      <xdr:rowOff>66675</xdr:rowOff>
    </xdr:to>
    <xdr:sp>
      <xdr:nvSpPr>
        <xdr:cNvPr id="4" name="WordArt 5"/>
        <xdr:cNvSpPr>
          <a:spLocks/>
        </xdr:cNvSpPr>
      </xdr:nvSpPr>
      <xdr:spPr>
        <a:xfrm>
          <a:off x="9048750" y="295275"/>
          <a:ext cx="2066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114300</xdr:rowOff>
    </xdr:from>
    <xdr:to>
      <xdr:col>14</xdr:col>
      <xdr:colOff>495300</xdr:colOff>
      <xdr:row>4</xdr:row>
      <xdr:rowOff>247650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191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476250</xdr:colOff>
      <xdr:row>11</xdr:row>
      <xdr:rowOff>219075</xdr:rowOff>
    </xdr:from>
    <xdr:to>
      <xdr:col>14</xdr:col>
      <xdr:colOff>190500</xdr:colOff>
      <xdr:row>15</xdr:row>
      <xdr:rowOff>114300</xdr:rowOff>
    </xdr:to>
    <xdr:sp>
      <xdr:nvSpPr>
        <xdr:cNvPr id="2" name="WordArt 3"/>
        <xdr:cNvSpPr>
          <a:spLocks/>
        </xdr:cNvSpPr>
      </xdr:nvSpPr>
      <xdr:spPr>
        <a:xfrm rot="5400000">
          <a:off x="9401175" y="2981325"/>
          <a:ext cx="3238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13</xdr:col>
      <xdr:colOff>76200</xdr:colOff>
      <xdr:row>6</xdr:row>
      <xdr:rowOff>114300</xdr:rowOff>
    </xdr:from>
    <xdr:to>
      <xdr:col>14</xdr:col>
      <xdr:colOff>571500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9001125" y="1638300"/>
          <a:ext cx="11049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13</xdr:col>
      <xdr:colOff>266700</xdr:colOff>
      <xdr:row>16</xdr:row>
      <xdr:rowOff>114300</xdr:rowOff>
    </xdr:from>
    <xdr:to>
      <xdr:col>14</xdr:col>
      <xdr:colOff>457200</xdr:colOff>
      <xdr:row>27</xdr:row>
      <xdr:rowOff>152400</xdr:rowOff>
    </xdr:to>
    <xdr:sp>
      <xdr:nvSpPr>
        <xdr:cNvPr id="4" name="WordArt 5"/>
        <xdr:cNvSpPr>
          <a:spLocks/>
        </xdr:cNvSpPr>
      </xdr:nvSpPr>
      <xdr:spPr>
        <a:xfrm rot="5400000">
          <a:off x="9191625" y="4114800"/>
          <a:ext cx="800100" cy="2762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66675</xdr:rowOff>
    </xdr:from>
    <xdr:to>
      <xdr:col>4</xdr:col>
      <xdr:colOff>762000</xdr:colOff>
      <xdr:row>3</xdr:row>
      <xdr:rowOff>66675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3</xdr:row>
      <xdr:rowOff>47625</xdr:rowOff>
    </xdr:from>
    <xdr:to>
      <xdr:col>9</xdr:col>
      <xdr:colOff>152400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19200" y="857250"/>
          <a:ext cx="9563100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1143000</xdr:colOff>
      <xdr:row>1</xdr:row>
      <xdr:rowOff>66675</xdr:rowOff>
    </xdr:from>
    <xdr:to>
      <xdr:col>6</xdr:col>
      <xdr:colOff>866775</xdr:colOff>
      <xdr:row>2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58100" y="3238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9</xdr:col>
      <xdr:colOff>390525</xdr:colOff>
      <xdr:row>3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8991600" y="257175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28575</xdr:rowOff>
    </xdr:from>
    <xdr:to>
      <xdr:col>4</xdr:col>
      <xdr:colOff>952500</xdr:colOff>
      <xdr:row>3</xdr:row>
      <xdr:rowOff>85725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40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1076325</xdr:colOff>
      <xdr:row>1</xdr:row>
      <xdr:rowOff>66675</xdr:rowOff>
    </xdr:from>
    <xdr:to>
      <xdr:col>6</xdr:col>
      <xdr:colOff>828675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7439025" y="3238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342900</xdr:colOff>
      <xdr:row>2</xdr:row>
      <xdr:rowOff>228600</xdr:rowOff>
    </xdr:to>
    <xdr:sp>
      <xdr:nvSpPr>
        <xdr:cNvPr id="3" name="WordArt 4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  <xdr:twoCellAnchor>
    <xdr:from>
      <xdr:col>1</xdr:col>
      <xdr:colOff>685800</xdr:colOff>
      <xdr:row>3</xdr:row>
      <xdr:rowOff>66675</xdr:rowOff>
    </xdr:from>
    <xdr:to>
      <xdr:col>9</xdr:col>
      <xdr:colOff>114300</xdr:colOff>
      <xdr:row>5</xdr:row>
      <xdr:rowOff>95250</xdr:rowOff>
    </xdr:to>
    <xdr:sp>
      <xdr:nvSpPr>
        <xdr:cNvPr id="4" name="WordArt 5"/>
        <xdr:cNvSpPr>
          <a:spLocks/>
        </xdr:cNvSpPr>
      </xdr:nvSpPr>
      <xdr:spPr>
        <a:xfrm>
          <a:off x="1143000" y="876300"/>
          <a:ext cx="9553575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742950</xdr:colOff>
      <xdr:row>3</xdr:row>
      <xdr:rowOff>171450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5144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123825</xdr:rowOff>
    </xdr:from>
    <xdr:to>
      <xdr:col>9</xdr:col>
      <xdr:colOff>228600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933450"/>
          <a:ext cx="1002982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171450</xdr:colOff>
      <xdr:row>0</xdr:row>
      <xdr:rowOff>123825</xdr:rowOff>
    </xdr:from>
    <xdr:to>
      <xdr:col>9</xdr:col>
      <xdr:colOff>381000</xdr:colOff>
      <xdr:row>2</xdr:row>
      <xdr:rowOff>190500</xdr:rowOff>
    </xdr:to>
    <xdr:sp>
      <xdr:nvSpPr>
        <xdr:cNvPr id="4" name="WordArt 6"/>
        <xdr:cNvSpPr>
          <a:spLocks/>
        </xdr:cNvSpPr>
      </xdr:nvSpPr>
      <xdr:spPr>
        <a:xfrm>
          <a:off x="8963025" y="12382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704850</xdr:colOff>
      <xdr:row>2</xdr:row>
      <xdr:rowOff>285750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144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3</xdr:row>
      <xdr:rowOff>47625</xdr:rowOff>
    </xdr:from>
    <xdr:to>
      <xdr:col>9</xdr:col>
      <xdr:colOff>161925</xdr:colOff>
      <xdr:row>5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52475" y="876300"/>
          <a:ext cx="10039350" cy="4667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0</xdr:row>
      <xdr:rowOff>161925</xdr:rowOff>
    </xdr:from>
    <xdr:to>
      <xdr:col>9</xdr:col>
      <xdr:colOff>409575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9916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4</xdr:col>
      <xdr:colOff>828675</xdr:colOff>
      <xdr:row>3</xdr:row>
      <xdr:rowOff>180975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5906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190500</xdr:rowOff>
    </xdr:from>
    <xdr:to>
      <xdr:col>9</xdr:col>
      <xdr:colOff>304800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1000125"/>
          <a:ext cx="101155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1</xdr:row>
      <xdr:rowOff>114300</xdr:rowOff>
    </xdr:from>
    <xdr:to>
      <xdr:col>6</xdr:col>
      <xdr:colOff>885825</xdr:colOff>
      <xdr:row>2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7667625" y="371475"/>
          <a:ext cx="1104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28575</xdr:rowOff>
    </xdr:from>
    <xdr:to>
      <xdr:col>9</xdr:col>
      <xdr:colOff>419100</xdr:colOff>
      <xdr:row>3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9020175" y="285750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4859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247650</xdr:colOff>
      <xdr:row>3</xdr:row>
      <xdr:rowOff>114300</xdr:rowOff>
    </xdr:from>
    <xdr:to>
      <xdr:col>9</xdr:col>
      <xdr:colOff>266700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57250" y="923925"/>
          <a:ext cx="10039350" cy="438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1095375</xdr:colOff>
      <xdr:row>1</xdr:row>
      <xdr:rowOff>38100</xdr:rowOff>
    </xdr:from>
    <xdr:to>
      <xdr:col>6</xdr:col>
      <xdr:colOff>819150</xdr:colOff>
      <xdr:row>2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7610475" y="295275"/>
          <a:ext cx="10953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95250</xdr:colOff>
      <xdr:row>0</xdr:row>
      <xdr:rowOff>209550</xdr:rowOff>
    </xdr:from>
    <xdr:to>
      <xdr:col>9</xdr:col>
      <xdr:colOff>304800</xdr:colOff>
      <xdr:row>2</xdr:row>
      <xdr:rowOff>257175</xdr:rowOff>
    </xdr:to>
    <xdr:sp>
      <xdr:nvSpPr>
        <xdr:cNvPr id="4" name="WordArt 5"/>
        <xdr:cNvSpPr>
          <a:spLocks/>
        </xdr:cNvSpPr>
      </xdr:nvSpPr>
      <xdr:spPr>
        <a:xfrm>
          <a:off x="8896350" y="209550"/>
          <a:ext cx="20383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742950</xdr:colOff>
      <xdr:row>3</xdr:row>
      <xdr:rowOff>152400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504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4</xdr:row>
      <xdr:rowOff>0</xdr:rowOff>
    </xdr:from>
    <xdr:to>
      <xdr:col>9</xdr:col>
      <xdr:colOff>76200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85825" y="1066800"/>
          <a:ext cx="982027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1</xdr:row>
      <xdr:rowOff>76200</xdr:rowOff>
    </xdr:from>
    <xdr:to>
      <xdr:col>6</xdr:col>
      <xdr:colOff>895350</xdr:colOff>
      <xdr:row>2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3333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133350</xdr:colOff>
      <xdr:row>0</xdr:row>
      <xdr:rowOff>219075</xdr:rowOff>
    </xdr:from>
    <xdr:to>
      <xdr:col>9</xdr:col>
      <xdr:colOff>342900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934450" y="219075"/>
          <a:ext cx="20383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525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3</xdr:row>
      <xdr:rowOff>171450</xdr:rowOff>
    </xdr:from>
    <xdr:to>
      <xdr:col>8</xdr:col>
      <xdr:colOff>914400</xdr:colOff>
      <xdr:row>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52500" y="981075"/>
          <a:ext cx="9677400" cy="304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847725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219075</xdr:rowOff>
    </xdr:from>
    <xdr:to>
      <xdr:col>9</xdr:col>
      <xdr:colOff>266700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877300" y="219075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BH RELEASE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M5" sqref="M5"/>
    </sheetView>
  </sheetViews>
  <sheetFormatPr defaultColWidth="9.140625" defaultRowHeight="12.75"/>
  <cols>
    <col min="1" max="1" width="7.8515625" style="22" bestFit="1" customWidth="1"/>
    <col min="2" max="2" width="30.421875" style="22" customWidth="1"/>
    <col min="3" max="3" width="8.421875" style="27" customWidth="1"/>
    <col min="4" max="12" width="8.57421875" style="27" customWidth="1"/>
    <col min="13" max="13" width="12.8515625" style="22" customWidth="1"/>
    <col min="14" max="14" width="12.421875" style="22" customWidth="1"/>
    <col min="15" max="16384" width="9.140625" style="22" customWidth="1"/>
  </cols>
  <sheetData>
    <row r="1" spans="1:16" ht="26.25">
      <c r="A1" s="17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29" t="s">
        <v>16</v>
      </c>
      <c r="O1" s="20"/>
      <c r="P1" s="21"/>
    </row>
    <row r="2" spans="1:16" ht="26.25">
      <c r="A2" s="31">
        <v>1</v>
      </c>
      <c r="B2" s="7" t="s">
        <v>47</v>
      </c>
      <c r="C2" s="31">
        <v>0</v>
      </c>
      <c r="D2" s="31">
        <v>294</v>
      </c>
      <c r="E2" s="31">
        <v>299</v>
      </c>
      <c r="F2" s="31">
        <v>288</v>
      </c>
      <c r="G2" s="31"/>
      <c r="H2" s="31"/>
      <c r="I2" s="31"/>
      <c r="J2" s="31"/>
      <c r="K2" s="63"/>
      <c r="L2" s="31"/>
      <c r="M2" s="14">
        <f>SUM(C2:L2)/3</f>
        <v>293.6666666666667</v>
      </c>
      <c r="N2" s="36"/>
      <c r="O2" s="23"/>
      <c r="P2" s="24"/>
    </row>
    <row r="3" spans="1:16" ht="26.25">
      <c r="A3" s="55">
        <v>2</v>
      </c>
      <c r="B3" s="56" t="s">
        <v>48</v>
      </c>
      <c r="C3" s="55">
        <v>0</v>
      </c>
      <c r="D3" s="55">
        <v>276</v>
      </c>
      <c r="E3" s="55">
        <v>276</v>
      </c>
      <c r="F3" s="55">
        <v>264</v>
      </c>
      <c r="G3" s="55"/>
      <c r="H3" s="55"/>
      <c r="I3" s="55"/>
      <c r="J3" s="55"/>
      <c r="K3" s="55"/>
      <c r="L3" s="55"/>
      <c r="M3" s="54">
        <f>SUM(C3:L3)/3</f>
        <v>272</v>
      </c>
      <c r="N3" s="57"/>
      <c r="O3" s="23"/>
      <c r="P3" s="24"/>
    </row>
    <row r="4" spans="1:16" ht="25.5">
      <c r="A4" s="31">
        <v>3</v>
      </c>
      <c r="B4" s="7" t="s">
        <v>32</v>
      </c>
      <c r="C4" s="31">
        <v>277</v>
      </c>
      <c r="D4" s="31">
        <v>0</v>
      </c>
      <c r="E4" s="63">
        <v>0</v>
      </c>
      <c r="F4" s="63">
        <v>278</v>
      </c>
      <c r="G4" s="63"/>
      <c r="H4" s="63"/>
      <c r="I4" s="63"/>
      <c r="J4" s="63"/>
      <c r="K4" s="63"/>
      <c r="L4" s="63"/>
      <c r="M4" s="14">
        <f>SUM(C4:L4)/2</f>
        <v>277.5</v>
      </c>
      <c r="N4" s="36"/>
      <c r="O4" s="23"/>
      <c r="P4" s="24"/>
    </row>
    <row r="5" spans="1:16" ht="25.5">
      <c r="A5" s="55">
        <v>4</v>
      </c>
      <c r="B5" s="56" t="s">
        <v>33</v>
      </c>
      <c r="C5" s="55">
        <v>265</v>
      </c>
      <c r="D5" s="55">
        <v>279</v>
      </c>
      <c r="E5" s="55">
        <v>288</v>
      </c>
      <c r="F5" s="55">
        <v>251</v>
      </c>
      <c r="G5" s="55"/>
      <c r="H5" s="55"/>
      <c r="I5" s="55"/>
      <c r="J5" s="55"/>
      <c r="K5" s="55"/>
      <c r="L5" s="55"/>
      <c r="M5" s="54">
        <f>SUM(C5:L5)/4</f>
        <v>270.75</v>
      </c>
      <c r="N5" s="57"/>
      <c r="O5" s="23"/>
      <c r="P5" s="24"/>
    </row>
    <row r="6" spans="1:16" ht="25.5">
      <c r="A6" s="31">
        <v>5</v>
      </c>
      <c r="B6" s="7" t="s">
        <v>34</v>
      </c>
      <c r="C6" s="63">
        <v>294</v>
      </c>
      <c r="D6" s="63">
        <v>283</v>
      </c>
      <c r="E6" s="63">
        <v>298</v>
      </c>
      <c r="F6" s="63">
        <v>286</v>
      </c>
      <c r="G6" s="63"/>
      <c r="H6" s="63"/>
      <c r="I6" s="63"/>
      <c r="J6" s="63"/>
      <c r="K6" s="63"/>
      <c r="L6" s="63"/>
      <c r="M6" s="14">
        <f>SUM(C6:L6)/4</f>
        <v>290.25</v>
      </c>
      <c r="N6" s="36"/>
      <c r="O6" s="23"/>
      <c r="P6" s="24"/>
    </row>
    <row r="7" spans="1:16" ht="25.5">
      <c r="A7" s="55">
        <v>6</v>
      </c>
      <c r="B7" s="56" t="s">
        <v>35</v>
      </c>
      <c r="C7" s="55">
        <v>275</v>
      </c>
      <c r="D7" s="55">
        <v>261</v>
      </c>
      <c r="E7" s="55">
        <v>273</v>
      </c>
      <c r="F7" s="83">
        <v>253</v>
      </c>
      <c r="G7" s="55"/>
      <c r="H7" s="55"/>
      <c r="I7" s="55"/>
      <c r="J7" s="55"/>
      <c r="K7" s="55"/>
      <c r="L7" s="55"/>
      <c r="M7" s="54">
        <f>SUM(C7:L7)/4</f>
        <v>265.5</v>
      </c>
      <c r="N7" s="57"/>
      <c r="O7" s="23"/>
      <c r="P7" s="24"/>
    </row>
    <row r="8" spans="1:16" ht="25.5">
      <c r="A8" s="31">
        <v>7</v>
      </c>
      <c r="B8" s="7" t="s">
        <v>36</v>
      </c>
      <c r="C8" s="31">
        <v>293</v>
      </c>
      <c r="D8" s="31">
        <v>274</v>
      </c>
      <c r="E8" s="31">
        <v>282</v>
      </c>
      <c r="F8" s="31">
        <v>255</v>
      </c>
      <c r="G8" s="31"/>
      <c r="H8" s="31"/>
      <c r="I8" s="31"/>
      <c r="J8" s="31"/>
      <c r="K8" s="31"/>
      <c r="L8" s="31"/>
      <c r="M8" s="14">
        <f>SUM(C8:L8)/4</f>
        <v>276</v>
      </c>
      <c r="N8" s="36"/>
      <c r="O8" s="23"/>
      <c r="P8" s="24"/>
    </row>
    <row r="9" spans="1:16" ht="25.5">
      <c r="A9" s="55">
        <v>8</v>
      </c>
      <c r="B9" s="56" t="s">
        <v>37</v>
      </c>
      <c r="C9" s="55">
        <v>0</v>
      </c>
      <c r="D9" s="55">
        <v>281</v>
      </c>
      <c r="E9" s="55">
        <v>297</v>
      </c>
      <c r="F9" s="55">
        <v>282</v>
      </c>
      <c r="G9" s="55"/>
      <c r="H9" s="55"/>
      <c r="I9" s="55"/>
      <c r="J9" s="55"/>
      <c r="K9" s="55"/>
      <c r="L9" s="55"/>
      <c r="M9" s="54">
        <f>SUM(C9:L9)/3</f>
        <v>286.6666666666667</v>
      </c>
      <c r="N9" s="57"/>
      <c r="O9" s="23"/>
      <c r="P9" s="24"/>
    </row>
    <row r="10" spans="1:16" ht="25.5">
      <c r="A10" s="31">
        <v>9</v>
      </c>
      <c r="B10" s="7" t="s">
        <v>38</v>
      </c>
      <c r="C10" s="31">
        <v>265</v>
      </c>
      <c r="D10" s="63">
        <v>205</v>
      </c>
      <c r="E10" s="63">
        <v>202</v>
      </c>
      <c r="F10" s="83">
        <v>197</v>
      </c>
      <c r="G10" s="63"/>
      <c r="H10" s="63"/>
      <c r="I10" s="63"/>
      <c r="J10" s="63"/>
      <c r="K10" s="63"/>
      <c r="L10" s="63"/>
      <c r="M10" s="14">
        <f>SUM(C10:L10)/4</f>
        <v>217.25</v>
      </c>
      <c r="N10" s="49"/>
      <c r="O10" s="23"/>
      <c r="P10" s="24"/>
    </row>
    <row r="11" spans="1:16" ht="25.5">
      <c r="A11" s="55">
        <v>10</v>
      </c>
      <c r="B11" s="56" t="s">
        <v>49</v>
      </c>
      <c r="C11" s="55">
        <v>0</v>
      </c>
      <c r="D11" s="55">
        <v>256</v>
      </c>
      <c r="E11" s="55">
        <v>0</v>
      </c>
      <c r="F11" s="55">
        <v>275</v>
      </c>
      <c r="G11" s="55"/>
      <c r="H11" s="55"/>
      <c r="I11" s="55"/>
      <c r="J11" s="55"/>
      <c r="K11" s="55"/>
      <c r="L11" s="55"/>
      <c r="M11" s="54">
        <f>SUM(C11:L11)/2</f>
        <v>265.5</v>
      </c>
      <c r="N11" s="58"/>
      <c r="O11" s="23"/>
      <c r="P11" s="24"/>
    </row>
    <row r="12" spans="1:16" ht="25.5">
      <c r="A12" s="31">
        <v>11</v>
      </c>
      <c r="B12" s="7" t="s">
        <v>50</v>
      </c>
      <c r="C12" s="31">
        <v>0</v>
      </c>
      <c r="D12" s="31">
        <v>228</v>
      </c>
      <c r="E12" s="31">
        <v>0</v>
      </c>
      <c r="F12" s="31">
        <v>240</v>
      </c>
      <c r="G12" s="31"/>
      <c r="H12" s="63"/>
      <c r="I12" s="31"/>
      <c r="J12" s="31"/>
      <c r="K12" s="31"/>
      <c r="L12" s="31"/>
      <c r="M12" s="65">
        <f>SUM(C12:L12)/2</f>
        <v>234</v>
      </c>
      <c r="N12" s="49"/>
      <c r="O12" s="23"/>
      <c r="P12" s="24"/>
    </row>
    <row r="13" spans="1:16" s="42" customFormat="1" ht="25.5" customHeight="1">
      <c r="A13" s="59">
        <v>12</v>
      </c>
      <c r="B13" s="60" t="s">
        <v>55</v>
      </c>
      <c r="C13" s="59">
        <v>237</v>
      </c>
      <c r="D13" s="59">
        <v>0</v>
      </c>
      <c r="E13" s="59">
        <v>270</v>
      </c>
      <c r="F13" s="59">
        <v>268</v>
      </c>
      <c r="G13" s="59"/>
      <c r="H13" s="59"/>
      <c r="I13" s="59"/>
      <c r="J13" s="59"/>
      <c r="K13" s="59"/>
      <c r="L13" s="59"/>
      <c r="M13" s="54">
        <f>SUM(C13:L13)/3</f>
        <v>258.3333333333333</v>
      </c>
      <c r="N13" s="61"/>
      <c r="O13" s="40"/>
      <c r="P13" s="41"/>
    </row>
    <row r="14" spans="1:16" ht="25.5">
      <c r="A14" s="31">
        <v>13</v>
      </c>
      <c r="B14" s="7" t="s">
        <v>57</v>
      </c>
      <c r="C14" s="31">
        <v>0</v>
      </c>
      <c r="D14" s="31">
        <v>0</v>
      </c>
      <c r="E14" s="31">
        <v>0</v>
      </c>
      <c r="F14" s="31">
        <v>270</v>
      </c>
      <c r="G14" s="31"/>
      <c r="H14" s="31"/>
      <c r="I14" s="31"/>
      <c r="J14" s="31"/>
      <c r="K14" s="31"/>
      <c r="L14" s="31"/>
      <c r="M14" s="65">
        <f>SUM(C14:L14)/1</f>
        <v>270</v>
      </c>
      <c r="N14" s="49"/>
      <c r="O14" s="23"/>
      <c r="P14" s="24"/>
    </row>
    <row r="15" spans="1:16" ht="25.5">
      <c r="A15" s="55">
        <v>14</v>
      </c>
      <c r="B15" s="56" t="s">
        <v>58</v>
      </c>
      <c r="C15" s="55">
        <v>0</v>
      </c>
      <c r="D15" s="55">
        <v>0</v>
      </c>
      <c r="E15" s="55">
        <v>0</v>
      </c>
      <c r="F15" s="55">
        <v>280</v>
      </c>
      <c r="G15" s="55"/>
      <c r="H15" s="55"/>
      <c r="I15" s="55"/>
      <c r="J15" s="55"/>
      <c r="K15" s="55"/>
      <c r="L15" s="55"/>
      <c r="M15" s="54">
        <f>SUM(C15:L15)/1</f>
        <v>280</v>
      </c>
      <c r="N15" s="58"/>
      <c r="O15" s="23"/>
      <c r="P15" s="24"/>
    </row>
    <row r="16" spans="1:16" ht="25.5">
      <c r="A16" s="31">
        <v>15</v>
      </c>
      <c r="B16" s="7"/>
      <c r="C16" s="31"/>
      <c r="D16" s="31"/>
      <c r="E16" s="31"/>
      <c r="F16" s="31"/>
      <c r="G16" s="31"/>
      <c r="H16" s="63"/>
      <c r="I16" s="63"/>
      <c r="J16" s="63"/>
      <c r="K16" s="63"/>
      <c r="L16" s="63"/>
      <c r="M16" s="65">
        <f>SUM(C16:L16)/10</f>
        <v>0</v>
      </c>
      <c r="N16" s="49"/>
      <c r="O16" s="23"/>
      <c r="P16" s="24"/>
    </row>
    <row r="17" spans="1:16" ht="25.5">
      <c r="A17" s="55">
        <v>16</v>
      </c>
      <c r="B17" s="5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4">
        <f>SUM(C17:L17)/10</f>
        <v>0</v>
      </c>
      <c r="N17" s="58"/>
      <c r="O17" s="23"/>
      <c r="P17" s="24"/>
    </row>
    <row r="18" spans="1:16" ht="25.5">
      <c r="A18" s="31">
        <v>17</v>
      </c>
      <c r="B18" s="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4">
        <f>SUM(C18:L18)/10</f>
        <v>0</v>
      </c>
      <c r="N18" s="49"/>
      <c r="O18" s="23"/>
      <c r="P18" s="24"/>
    </row>
    <row r="19" spans="1:16" ht="25.5">
      <c r="A19" s="55">
        <v>18</v>
      </c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4">
        <f>SUM(C19:L19)/10</f>
        <v>0</v>
      </c>
      <c r="N19" s="58"/>
      <c r="O19" s="23"/>
      <c r="P19" s="24"/>
    </row>
    <row r="20" spans="1:16" ht="25.5">
      <c r="A20" s="31">
        <v>19</v>
      </c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4">
        <f>SUM(C20:L20)/9</f>
        <v>0</v>
      </c>
      <c r="N20" s="49"/>
      <c r="O20" s="23"/>
      <c r="P20" s="24"/>
    </row>
    <row r="21" spans="1:16" ht="26.25" thickBot="1">
      <c r="A21" s="55">
        <v>20</v>
      </c>
      <c r="B21" s="56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4">
        <f>SUM(C21:L21)/1</f>
        <v>0</v>
      </c>
      <c r="N21" s="58"/>
      <c r="O21" s="25"/>
      <c r="P21" s="26"/>
    </row>
    <row r="22" spans="1:14" ht="25.5">
      <c r="A22" s="32"/>
      <c r="B22" s="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9"/>
      <c r="N22" s="19"/>
    </row>
    <row r="23" spans="1:14" ht="25.5">
      <c r="A23" s="32"/>
      <c r="B23" s="1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9"/>
      <c r="N23" s="19"/>
    </row>
    <row r="24" spans="1:14" ht="25.5">
      <c r="A24" s="32"/>
      <c r="B24" s="1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9"/>
      <c r="N24" s="19"/>
    </row>
    <row r="25" spans="1:14" ht="25.5">
      <c r="A25" s="32"/>
      <c r="B25" s="1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9"/>
      <c r="N25" s="19"/>
    </row>
    <row r="26" spans="1:14" ht="25.5">
      <c r="A26" s="32"/>
      <c r="B26" s="1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9"/>
      <c r="N26" s="19"/>
    </row>
    <row r="27" spans="1:14" ht="25.5">
      <c r="A27" s="32"/>
      <c r="B27" s="1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9"/>
      <c r="N27" s="19"/>
    </row>
    <row r="28" spans="1:14" ht="25.5">
      <c r="A28" s="32"/>
      <c r="B28" s="10"/>
      <c r="C28" s="32"/>
      <c r="D28" s="32"/>
      <c r="E28" s="32"/>
      <c r="F28" s="32" t="s">
        <v>31</v>
      </c>
      <c r="G28" s="32"/>
      <c r="H28" s="32"/>
      <c r="I28" s="32"/>
      <c r="J28" s="32"/>
      <c r="K28" s="32"/>
      <c r="L28" s="32"/>
      <c r="M28" s="19"/>
      <c r="N28" s="33"/>
    </row>
    <row r="29" spans="1:14" ht="25.5">
      <c r="A29" s="32"/>
      <c r="B29" s="1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9"/>
      <c r="N29" s="33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27"/>
  <sheetViews>
    <sheetView zoomScale="60" zoomScaleNormal="60" zoomScalePageLayoutView="0" workbookViewId="0" topLeftCell="A1">
      <selection activeCell="J23" sqref="J23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2" t="s">
        <v>9</v>
      </c>
      <c r="D7" s="73"/>
      <c r="E7" s="72" t="s">
        <v>28</v>
      </c>
      <c r="F7" s="73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AVG'!K2</f>
        <v>0</v>
      </c>
      <c r="D8" s="75"/>
      <c r="E8" s="14"/>
      <c r="F8" s="14">
        <f>('10 wk Combined AVG'!I2+'10 wk Combined AVG'!J2+'10 wk Combined AVG'!K2)/3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AVG'!K3</f>
        <v>0</v>
      </c>
      <c r="D9" s="77"/>
      <c r="E9" s="15"/>
      <c r="F9" s="15">
        <f>('10 wk Combined AVG'!I3+'10 wk Combined AVG'!J3+'10 wk Combined AVG'!K3)/3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AVG'!K4</f>
        <v>0</v>
      </c>
      <c r="D10" s="75"/>
      <c r="E10" s="14"/>
      <c r="F10" s="14">
        <f>('10 wk Combined AVG'!I4+'10 wk Combined AVG'!J4+'10 wk Combined AVG'!K4)/3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AVG'!K5</f>
        <v>0</v>
      </c>
      <c r="D11" s="77"/>
      <c r="E11" s="15"/>
      <c r="F11" s="15">
        <f>('10 wk Combined AVG'!I5+'10 wk Combined AVG'!J5+'10 wk Combined AVG'!K5)/3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AVG'!K6</f>
        <v>0</v>
      </c>
      <c r="D12" s="75"/>
      <c r="E12" s="14"/>
      <c r="F12" s="14">
        <f>('10 wk Combined AVG'!I6+'10 wk Combined AVG'!J6+'10 wk Combined AVG'!K6)/3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AVG'!K7</f>
        <v>0</v>
      </c>
      <c r="D13" s="77"/>
      <c r="E13" s="15"/>
      <c r="F13" s="15">
        <f>('10 wk Combined AVG'!I7+'10 wk Combined AVG'!J7+'10 wk Combined AVG'!K7)/3</f>
        <v>0</v>
      </c>
      <c r="G13" s="15"/>
      <c r="H13" s="15"/>
      <c r="I13" s="15">
        <f t="shared" si="0"/>
        <v>0</v>
      </c>
      <c r="J13" s="35"/>
    </row>
    <row r="14" spans="1:24" s="18" customFormat="1" ht="25.5">
      <c r="A14" s="30">
        <v>7</v>
      </c>
      <c r="B14" s="7" t="str">
        <f>'10 wk Combined AVG'!B8</f>
        <v>Garth Woodworth</v>
      </c>
      <c r="C14" s="74">
        <f>'10 wk Combined AVG'!K8</f>
        <v>0</v>
      </c>
      <c r="D14" s="75"/>
      <c r="E14" s="14"/>
      <c r="F14" s="14">
        <f>('10 wk Combined AVG'!I8+'10 wk Combined AVG'!J8+'10 wk Combined AVG'!K8)/3</f>
        <v>0</v>
      </c>
      <c r="G14" s="14"/>
      <c r="H14" s="14"/>
      <c r="I14" s="14">
        <f t="shared" si="0"/>
        <v>0</v>
      </c>
      <c r="J14" s="1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s="18" customFormat="1" ht="25.5">
      <c r="A15" s="34">
        <v>8</v>
      </c>
      <c r="B15" s="8" t="str">
        <f>'10 wk Combined AVG'!B9</f>
        <v>Josiah Wehling</v>
      </c>
      <c r="C15" s="76">
        <f>'10 wk Combined AVG'!K9</f>
        <v>0</v>
      </c>
      <c r="D15" s="77"/>
      <c r="E15" s="15"/>
      <c r="F15" s="15">
        <f>('10 wk Combined AVG'!I9+'10 wk Combined AVG'!J9+'10 wk Combined AVG'!K9)/3</f>
        <v>0</v>
      </c>
      <c r="G15" s="15"/>
      <c r="H15" s="15"/>
      <c r="I15" s="15">
        <f t="shared" si="0"/>
        <v>0</v>
      </c>
      <c r="J15" s="35"/>
      <c r="L15" s="69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s="18" customFormat="1" ht="25.5">
      <c r="A16" s="30">
        <v>9</v>
      </c>
      <c r="B16" s="7" t="str">
        <f>'10 wk Combined AVG'!B10</f>
        <v>Marcos Zuniga</v>
      </c>
      <c r="C16" s="74">
        <f>'10 wk Combined AVG'!K10</f>
        <v>0</v>
      </c>
      <c r="D16" s="75"/>
      <c r="E16" s="14"/>
      <c r="F16" s="14">
        <f>('10 wk Combined AVG'!I10+'10 wk Combined AVG'!J10+'10 wk Combined AVG'!K10)/3</f>
        <v>0</v>
      </c>
      <c r="G16" s="14"/>
      <c r="H16" s="14"/>
      <c r="I16" s="14">
        <f t="shared" si="0"/>
        <v>0</v>
      </c>
      <c r="J16" s="17"/>
      <c r="L16" s="70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s="18" customFormat="1" ht="25.5">
      <c r="A17" s="34">
        <v>10</v>
      </c>
      <c r="B17" s="8" t="str">
        <f>'10 wk Combined AVG'!B11</f>
        <v>Ryan Ryba</v>
      </c>
      <c r="C17" s="76">
        <f>'10 wk Combined AVG'!K11</f>
        <v>0</v>
      </c>
      <c r="D17" s="77"/>
      <c r="E17" s="15"/>
      <c r="F17" s="15">
        <f>('10 wk Combined AVG'!I11+'10 wk Combined AVG'!J11+'10 wk Combined AVG'!K11)/3</f>
        <v>0</v>
      </c>
      <c r="G17" s="15"/>
      <c r="H17" s="15"/>
      <c r="I17" s="15">
        <f t="shared" si="0"/>
        <v>0</v>
      </c>
      <c r="J17" s="35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AVG'!K12</f>
        <v>0</v>
      </c>
      <c r="D18" s="75"/>
      <c r="E18" s="14"/>
      <c r="F18" s="14">
        <f>('10 wk Combined AVG'!I12+'10 wk Combined AVG'!J12+'10 wk Combined AVG'!K12)/3</f>
        <v>0</v>
      </c>
      <c r="G18" s="14"/>
      <c r="H18" s="14"/>
      <c r="I18" s="14">
        <f t="shared" si="0"/>
        <v>0</v>
      </c>
      <c r="J18" s="17"/>
    </row>
    <row r="19" spans="1:10" s="18" customFormat="1" ht="25.5">
      <c r="A19" s="34">
        <v>12</v>
      </c>
      <c r="B19" s="8" t="str">
        <f>'10 wk Combined AVG'!B13</f>
        <v>Ben Boyd</v>
      </c>
      <c r="C19" s="76">
        <f>'10 wk Combined AVG'!K13</f>
        <v>0</v>
      </c>
      <c r="D19" s="77"/>
      <c r="E19" s="15"/>
      <c r="F19" s="15">
        <f>('10 wk Combined AVG'!I13+'10 wk Combined AVG'!J13+'10 wk Combined AVG'!K13)/3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AVG'!K14</f>
        <v>0</v>
      </c>
      <c r="D20" s="75"/>
      <c r="E20" s="14"/>
      <c r="F20" s="14">
        <f>('10 wk Combined AVG'!I14+'10 wk Combined AVG'!J14+'10 wk Combined AVG'!K14)/3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AVG'!K15</f>
        <v>0</v>
      </c>
      <c r="D21" s="77"/>
      <c r="E21" s="15"/>
      <c r="F21" s="15">
        <f>('10 wk Combined AVG'!I15+'10 wk Combined AVG'!J15+'10 wk Combined AVG'!K15)/3</f>
        <v>0</v>
      </c>
      <c r="G21" s="15"/>
      <c r="H21" s="15"/>
      <c r="I21" s="15">
        <f t="shared" si="0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4">
        <f>'10 wk Combined AVG'!K16</f>
        <v>0</v>
      </c>
      <c r="D22" s="75"/>
      <c r="E22" s="14"/>
      <c r="F22" s="14">
        <f>('10 wk Combined AVG'!I16+'10 wk Combined AVG'!J16+'10 wk Combined AVG'!K16)/3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AVG'!K17</f>
        <v>0</v>
      </c>
      <c r="D23" s="80"/>
      <c r="E23" s="15"/>
      <c r="F23" s="15">
        <f>('10 wk Combined AVG'!I17+'10 wk Combined AVG'!J17+'10 wk Combined AVG'!K17)/3</f>
        <v>0</v>
      </c>
      <c r="G23" s="15"/>
      <c r="H23" s="15"/>
      <c r="I23" s="15">
        <f>F23+H23</f>
        <v>0</v>
      </c>
      <c r="J23" s="35"/>
    </row>
    <row r="24" spans="1:10" ht="27">
      <c r="A24" s="50">
        <v>17</v>
      </c>
      <c r="B24" s="48">
        <f>'10 wk Combined AVG'!B18</f>
        <v>0</v>
      </c>
      <c r="C24" s="79">
        <f>'10 wk Combined AVG'!K18</f>
        <v>0</v>
      </c>
      <c r="D24" s="79"/>
      <c r="E24" s="14"/>
      <c r="F24" s="14">
        <f>('10 wk Combined AVG'!I18+'10 wk Combined AVG'!J18+'10 wk Combined AVG'!K18)/3</f>
        <v>0</v>
      </c>
      <c r="G24" s="14"/>
      <c r="H24" s="14"/>
      <c r="I24" s="14">
        <f>F24+H24</f>
        <v>0</v>
      </c>
      <c r="J24" s="17"/>
    </row>
    <row r="25" spans="1:10" ht="27">
      <c r="A25" s="51">
        <v>18</v>
      </c>
      <c r="B25" s="43">
        <f>'10 wk Combined AVG'!B19</f>
        <v>0</v>
      </c>
      <c r="C25" s="80">
        <f>'10 wk Combined AVG'!K19</f>
        <v>0</v>
      </c>
      <c r="D25" s="80"/>
      <c r="E25" s="15"/>
      <c r="F25" s="15">
        <f>('10 wk Combined AVG'!I19+'10 wk Combined AVG'!J19+'10 wk Combined AVG'!K19)/3</f>
        <v>0</v>
      </c>
      <c r="G25" s="15"/>
      <c r="H25" s="15"/>
      <c r="I25" s="15">
        <f>F25+H25</f>
        <v>0</v>
      </c>
      <c r="J25" s="35"/>
    </row>
    <row r="26" spans="1:10" ht="27">
      <c r="A26" s="50">
        <v>19</v>
      </c>
      <c r="B26" s="48">
        <f>'10 wk Combined AVG'!B20</f>
        <v>0</v>
      </c>
      <c r="C26" s="79">
        <f>'10 wk Combined AVG'!K20</f>
        <v>0</v>
      </c>
      <c r="D26" s="79"/>
      <c r="E26" s="14"/>
      <c r="F26" s="14">
        <f>('10 wk Combined AVG'!I20+'10 wk Combined AVG'!J20+'10 wk Combined AVG'!K20)/3</f>
        <v>0</v>
      </c>
      <c r="G26" s="14"/>
      <c r="H26" s="14"/>
      <c r="I26" s="14">
        <f>F26+H26</f>
        <v>0</v>
      </c>
      <c r="J26" s="17"/>
    </row>
    <row r="27" spans="1:10" ht="27">
      <c r="A27" s="51">
        <v>20</v>
      </c>
      <c r="B27" s="43">
        <f>'10 wk Combined AVG'!B21</f>
        <v>0</v>
      </c>
      <c r="C27" s="80">
        <f>'10 wk Combined AVG'!K21</f>
        <v>0</v>
      </c>
      <c r="D27" s="80"/>
      <c r="E27" s="15"/>
      <c r="F27" s="15">
        <f>('10 wk Combined AVG'!I21+'10 wk Combined AVG'!J21+'10 wk Combined AVG'!K21)/3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E7:F7"/>
    <mergeCell ref="C20:D20"/>
    <mergeCell ref="C21:D21"/>
    <mergeCell ref="C22:D22"/>
    <mergeCell ref="C16:D16"/>
    <mergeCell ref="C17:D17"/>
    <mergeCell ref="C18:D18"/>
    <mergeCell ref="C19:D19"/>
    <mergeCell ref="C7:D7"/>
    <mergeCell ref="C15:D15"/>
    <mergeCell ref="C9:D9"/>
    <mergeCell ref="C8:D8"/>
    <mergeCell ref="C14:D14"/>
    <mergeCell ref="C13:D13"/>
    <mergeCell ref="C12:D12"/>
    <mergeCell ref="C11:D11"/>
    <mergeCell ref="C27:D27"/>
    <mergeCell ref="C23:D23"/>
    <mergeCell ref="C24:D24"/>
    <mergeCell ref="C25:D25"/>
    <mergeCell ref="C26:D26"/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B19" sqref="B19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2" t="s">
        <v>18</v>
      </c>
      <c r="D7" s="73"/>
      <c r="E7" s="72" t="s">
        <v>29</v>
      </c>
      <c r="F7" s="73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AVG'!L2</f>
        <v>0</v>
      </c>
      <c r="D8" s="75"/>
      <c r="E8" s="14"/>
      <c r="F8" s="14">
        <f>('10 wk Combined AVG'!J2+'10 wk Combined AVG'!K2+'10 wk Combined AVG'!L2)/3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AVG'!L3</f>
        <v>0</v>
      </c>
      <c r="D9" s="77"/>
      <c r="E9" s="15"/>
      <c r="F9" s="15">
        <f>('10 wk Combined AVG'!J3+'10 wk Combined AVG'!K3+'10 wk Combined AVG'!L3)/3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AVG'!L4</f>
        <v>0</v>
      </c>
      <c r="D10" s="75"/>
      <c r="E10" s="14"/>
      <c r="F10" s="14">
        <f>('10 wk Combined AVG'!J4+'10 wk Combined AVG'!K4+'10 wk Combined AVG'!L4)/3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AVG'!L5</f>
        <v>0</v>
      </c>
      <c r="D11" s="77"/>
      <c r="E11" s="15"/>
      <c r="F11" s="15">
        <f>('10 wk Combined AVG'!J5+'10 wk Combined AVG'!K5+'10 wk Combined AVG'!L5)/3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AVG'!L6</f>
        <v>0</v>
      </c>
      <c r="D12" s="75"/>
      <c r="E12" s="14"/>
      <c r="F12" s="14">
        <f>('10 wk Combined AVG'!J6+'10 wk Combined AVG'!K6+'10 wk Combined AVG'!L6)/3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AVG'!L7</f>
        <v>0</v>
      </c>
      <c r="D13" s="77"/>
      <c r="E13" s="15"/>
      <c r="F13" s="15">
        <f>('10 wk Combined AVG'!J7+'10 wk Combined AVG'!K7+'10 wk Combined AVG'!L7)/3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Garth Woodworth</v>
      </c>
      <c r="C14" s="74">
        <f>'10 wk Combined AVG'!L8</f>
        <v>0</v>
      </c>
      <c r="D14" s="75"/>
      <c r="E14" s="14"/>
      <c r="F14" s="14">
        <f>('10 wk Combined AVG'!J8+'10 wk Combined AVG'!K8+'10 wk Combined AVG'!L8)/3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Josiah Wehling</v>
      </c>
      <c r="C15" s="76">
        <f>'10 wk Combined AVG'!L9</f>
        <v>0</v>
      </c>
      <c r="D15" s="77"/>
      <c r="E15" s="15"/>
      <c r="F15" s="15">
        <f>('10 wk Combined AVG'!J9+'10 wk Combined AVG'!K9+'10 wk Combined AVG'!L9)/3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Marcos Zuniga</v>
      </c>
      <c r="C16" s="74">
        <f>'10 wk Combined AVG'!L10</f>
        <v>0</v>
      </c>
      <c r="D16" s="75"/>
      <c r="E16" s="14"/>
      <c r="F16" s="14">
        <f>('10 wk Combined AVG'!J10+'10 wk Combined AVG'!K10+'10 wk Combined AVG'!L10)/3</f>
        <v>0</v>
      </c>
      <c r="G16" s="14"/>
      <c r="H16" s="14"/>
      <c r="I16" s="14">
        <f t="shared" si="0"/>
        <v>0</v>
      </c>
      <c r="J16" s="17"/>
    </row>
    <row r="17" spans="1:10" s="18" customFormat="1" ht="25.5">
      <c r="A17" s="34">
        <v>10</v>
      </c>
      <c r="B17" s="8" t="str">
        <f>'10 wk Combined AVG'!B11</f>
        <v>Ryan Ryba</v>
      </c>
      <c r="C17" s="76">
        <f>'10 wk Combined AVG'!L11</f>
        <v>0</v>
      </c>
      <c r="D17" s="77"/>
      <c r="E17" s="15"/>
      <c r="F17" s="15">
        <f>('10 wk Combined AVG'!J11+'10 wk Combined AVG'!K11+'10 wk Combined AVG'!L11)/3</f>
        <v>0</v>
      </c>
      <c r="G17" s="15"/>
      <c r="H17" s="15"/>
      <c r="I17" s="15">
        <f t="shared" si="0"/>
        <v>0</v>
      </c>
      <c r="J17" s="35"/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AVG'!L12</f>
        <v>0</v>
      </c>
      <c r="D18" s="75"/>
      <c r="E18" s="14"/>
      <c r="F18" s="14">
        <f>('10 wk Combined AVG'!J12+'10 wk Combined AVG'!K12+'10 wk Combined AVG'!L12)/3</f>
        <v>0</v>
      </c>
      <c r="G18" s="14"/>
      <c r="H18" s="14"/>
      <c r="I18" s="14">
        <f t="shared" si="0"/>
        <v>0</v>
      </c>
      <c r="J18" s="17"/>
    </row>
    <row r="19" spans="1:10" s="18" customFormat="1" ht="25.5">
      <c r="A19" s="34">
        <v>12</v>
      </c>
      <c r="B19" s="8" t="str">
        <f>'10 wk Combined AVG'!B13</f>
        <v>Ben Boyd</v>
      </c>
      <c r="C19" s="76">
        <f>'10 wk Combined AVG'!L13</f>
        <v>0</v>
      </c>
      <c r="D19" s="77"/>
      <c r="E19" s="15"/>
      <c r="F19" s="15">
        <f>('10 wk Combined AVG'!J13+'10 wk Combined AVG'!K13+'10 wk Combined AVG'!L13)/3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AVG'!L14</f>
        <v>0</v>
      </c>
      <c r="D20" s="75"/>
      <c r="E20" s="14"/>
      <c r="F20" s="14">
        <f>('10 wk Combined AVG'!J14+'10 wk Combined AVG'!K14+'10 wk Combined AVG'!L14)/3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AVG'!L15</f>
        <v>0</v>
      </c>
      <c r="D21" s="77"/>
      <c r="E21" s="15"/>
      <c r="F21" s="15">
        <f>('10 wk Combined AVG'!J15+'10 wk Combined AVG'!K15+'10 wk Combined AVG'!L15)/3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74">
        <f>'10 wk Combined AVG'!L16</f>
        <v>0</v>
      </c>
      <c r="D22" s="75"/>
      <c r="E22" s="37"/>
      <c r="F22" s="14">
        <f>('10 wk Combined AVG'!J16+'10 wk Combined AVG'!K16+'10 wk Combined AVG'!L16)/3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AVG'!L17</f>
        <v>0</v>
      </c>
      <c r="D23" s="80"/>
      <c r="E23" s="15"/>
      <c r="F23" s="15">
        <f>('10 wk Combined AVG'!J17+'10 wk Combined AVG'!K17+'10 wk Combined AVG'!L17)/3</f>
        <v>0</v>
      </c>
      <c r="G23" s="15"/>
      <c r="H23" s="15"/>
      <c r="I23" s="15">
        <f>F23+H23</f>
        <v>0</v>
      </c>
      <c r="J23" s="35"/>
    </row>
    <row r="24" spans="1:10" ht="27">
      <c r="A24" s="50">
        <v>17</v>
      </c>
      <c r="B24" s="48">
        <f>'10 wk Combined AVG'!B18</f>
        <v>0</v>
      </c>
      <c r="C24" s="79">
        <f>'10 wk Combined AVG'!L18</f>
        <v>0</v>
      </c>
      <c r="D24" s="79"/>
      <c r="E24" s="14"/>
      <c r="F24" s="14">
        <f>('10 wk Combined AVG'!J18+'10 wk Combined AVG'!K18+'10 wk Combined AVG'!L18)/3</f>
        <v>0</v>
      </c>
      <c r="G24" s="14"/>
      <c r="H24" s="14"/>
      <c r="I24" s="14">
        <f>F24+H24</f>
        <v>0</v>
      </c>
      <c r="J24" s="17"/>
    </row>
    <row r="25" spans="1:10" ht="27">
      <c r="A25" s="51">
        <v>18</v>
      </c>
      <c r="B25" s="43">
        <f>'10 wk Combined AVG'!B19</f>
        <v>0</v>
      </c>
      <c r="C25" s="80">
        <f>'10 wk Combined AVG'!L19</f>
        <v>0</v>
      </c>
      <c r="D25" s="80"/>
      <c r="E25" s="15"/>
      <c r="F25" s="15">
        <f>('10 wk Combined AVG'!J19+'10 wk Combined AVG'!K19+'10 wk Combined AVG'!L19)/3</f>
        <v>0</v>
      </c>
      <c r="G25" s="15"/>
      <c r="H25" s="15"/>
      <c r="I25" s="15">
        <f>F25+H25</f>
        <v>0</v>
      </c>
      <c r="J25" s="35"/>
    </row>
    <row r="26" spans="1:10" ht="27">
      <c r="A26" s="50">
        <v>19</v>
      </c>
      <c r="B26" s="48">
        <f>'10 wk Combined AVG'!B20</f>
        <v>0</v>
      </c>
      <c r="C26" s="79">
        <f>'10 wk Combined AVG'!L20</f>
        <v>0</v>
      </c>
      <c r="D26" s="79"/>
      <c r="E26" s="14"/>
      <c r="F26" s="14">
        <f>('10 wk Combined AVG'!J20+'10 wk Combined AVG'!K20+'10 wk Combined AVG'!L20)/3</f>
        <v>0</v>
      </c>
      <c r="G26" s="14"/>
      <c r="H26" s="14"/>
      <c r="I26" s="14">
        <f>F26+H26</f>
        <v>0</v>
      </c>
      <c r="J26" s="17"/>
    </row>
    <row r="27" spans="1:10" ht="27">
      <c r="A27" s="51">
        <v>20</v>
      </c>
      <c r="B27" s="43">
        <f>'10 wk Combined AVG'!B21</f>
        <v>0</v>
      </c>
      <c r="C27" s="80">
        <f>'10 wk Combined AVG'!L21</f>
        <v>0</v>
      </c>
      <c r="D27" s="80"/>
      <c r="E27" s="15"/>
      <c r="F27" s="15">
        <f>('10 wk Combined AVG'!J21+'10 wk Combined AVG'!K21+'10 wk Combined AVG'!L21)/3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22.421875" style="28" bestFit="1" customWidth="1"/>
    <col min="2" max="2" width="6.140625" style="28" bestFit="1" customWidth="1"/>
    <col min="3" max="6" width="8.7109375" style="28" bestFit="1" customWidth="1"/>
    <col min="7" max="10" width="9.140625" style="28" customWidth="1"/>
    <col min="11" max="11" width="7.8515625" style="28" bestFit="1" customWidth="1"/>
    <col min="12" max="12" width="9.00390625" style="28" bestFit="1" customWidth="1"/>
    <col min="13" max="13" width="17.00390625" style="28" bestFit="1" customWidth="1"/>
    <col min="14" max="16384" width="9.140625" style="28" customWidth="1"/>
  </cols>
  <sheetData>
    <row r="1" spans="1:15" ht="2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19</v>
      </c>
      <c r="M1" s="9" t="s">
        <v>15</v>
      </c>
      <c r="N1" s="20"/>
      <c r="O1" s="21"/>
    </row>
    <row r="2" spans="1:15" ht="19.5">
      <c r="A2" s="5" t="str">
        <f>'10 wk Combined AVG'!B2</f>
        <v>Randy Silva</v>
      </c>
      <c r="B2" s="6">
        <v>0</v>
      </c>
      <c r="C2" s="6">
        <v>9</v>
      </c>
      <c r="D2" s="6">
        <v>46</v>
      </c>
      <c r="E2" s="6">
        <v>14</v>
      </c>
      <c r="F2" s="6"/>
      <c r="G2" s="6"/>
      <c r="H2" s="6"/>
      <c r="I2" s="6"/>
      <c r="J2" s="64"/>
      <c r="K2" s="6"/>
      <c r="L2" s="5">
        <f aca="true" t="shared" si="0" ref="L2:L29">SUM(B2:K2)</f>
        <v>69</v>
      </c>
      <c r="M2" s="12">
        <f>SUM(B2:K2)/3</f>
        <v>23</v>
      </c>
      <c r="N2" s="23"/>
      <c r="O2" s="24"/>
    </row>
    <row r="3" spans="1:15" ht="20.25">
      <c r="A3" s="11" t="str">
        <f>'10 wk Combined AVG'!B3</f>
        <v>Matt Kellerman</v>
      </c>
      <c r="B3" s="13">
        <v>0</v>
      </c>
      <c r="C3" s="13">
        <v>3</v>
      </c>
      <c r="D3" s="13">
        <v>9</v>
      </c>
      <c r="E3" s="13">
        <v>2</v>
      </c>
      <c r="F3" s="13"/>
      <c r="G3" s="13"/>
      <c r="H3" s="13"/>
      <c r="I3" s="13"/>
      <c r="J3" s="62"/>
      <c r="K3" s="13"/>
      <c r="L3" s="11">
        <f t="shared" si="0"/>
        <v>14</v>
      </c>
      <c r="M3" s="53">
        <f>SUM(B3:K3)/3</f>
        <v>4.666666666666667</v>
      </c>
      <c r="N3" s="23"/>
      <c r="O3" s="24"/>
    </row>
    <row r="4" spans="1:15" ht="20.25">
      <c r="A4" s="5" t="str">
        <f>'10 wk Combined AVG'!B4</f>
        <v>Andrew Ford</v>
      </c>
      <c r="B4" s="6">
        <v>24</v>
      </c>
      <c r="C4" s="6">
        <v>0</v>
      </c>
      <c r="D4" s="64">
        <v>0</v>
      </c>
      <c r="E4" s="64">
        <v>6</v>
      </c>
      <c r="F4" s="64"/>
      <c r="G4" s="64"/>
      <c r="H4" s="64"/>
      <c r="I4" s="64"/>
      <c r="J4" s="64"/>
      <c r="K4" s="64"/>
      <c r="L4" s="5">
        <f t="shared" si="0"/>
        <v>30</v>
      </c>
      <c r="M4" s="12">
        <f>SUM(B4:K4)/2</f>
        <v>15</v>
      </c>
      <c r="N4" s="23"/>
      <c r="O4" s="24"/>
    </row>
    <row r="5" spans="1:15" ht="20.25">
      <c r="A5" s="11" t="str">
        <f>'10 wk Combined AVG'!B5</f>
        <v>Hunter Laney</v>
      </c>
      <c r="B5" s="13">
        <v>13</v>
      </c>
      <c r="C5" s="13">
        <v>3</v>
      </c>
      <c r="D5" s="13">
        <v>19</v>
      </c>
      <c r="E5" s="13">
        <v>2</v>
      </c>
      <c r="F5" s="62"/>
      <c r="G5" s="62"/>
      <c r="H5" s="62"/>
      <c r="I5" s="62"/>
      <c r="J5" s="62"/>
      <c r="K5" s="62"/>
      <c r="L5" s="11">
        <f t="shared" si="0"/>
        <v>37</v>
      </c>
      <c r="M5" s="53">
        <f>SUM(B5:K5)/4</f>
        <v>9.25</v>
      </c>
      <c r="N5" s="23"/>
      <c r="O5" s="24"/>
    </row>
    <row r="6" spans="1:15" ht="19.5">
      <c r="A6" s="5" t="str">
        <f>'10 wk Combined AVG'!B6</f>
        <v>Lance Stewart</v>
      </c>
      <c r="B6" s="64">
        <v>34</v>
      </c>
      <c r="C6" s="64">
        <v>7</v>
      </c>
      <c r="D6" s="64">
        <v>38</v>
      </c>
      <c r="E6" s="64">
        <v>5</v>
      </c>
      <c r="F6" s="64"/>
      <c r="G6" s="64"/>
      <c r="H6" s="64"/>
      <c r="I6" s="64"/>
      <c r="J6" s="64"/>
      <c r="K6" s="64"/>
      <c r="L6" s="5">
        <f t="shared" si="0"/>
        <v>84</v>
      </c>
      <c r="M6" s="71">
        <f>SUM(B6:K6)/4</f>
        <v>21</v>
      </c>
      <c r="N6" s="23"/>
      <c r="O6" s="24"/>
    </row>
    <row r="7" spans="1:15" ht="19.5">
      <c r="A7" s="11" t="str">
        <f>'10 wk Combined AVG'!B7</f>
        <v>Jackson Stewart</v>
      </c>
      <c r="B7" s="13">
        <v>17</v>
      </c>
      <c r="C7" s="13">
        <v>3</v>
      </c>
      <c r="D7" s="13">
        <v>16</v>
      </c>
      <c r="E7" s="13">
        <v>0</v>
      </c>
      <c r="F7" s="13"/>
      <c r="G7" s="13"/>
      <c r="H7" s="13"/>
      <c r="I7" s="13"/>
      <c r="J7" s="13"/>
      <c r="K7" s="13"/>
      <c r="L7" s="11">
        <f t="shared" si="0"/>
        <v>36</v>
      </c>
      <c r="M7" s="53">
        <f>SUM(B7:K7)/4</f>
        <v>9</v>
      </c>
      <c r="N7" s="23"/>
      <c r="O7" s="24"/>
    </row>
    <row r="8" spans="1:15" ht="19.5">
      <c r="A8" s="5" t="str">
        <f>'10 wk Combined AVG'!B8</f>
        <v>Garth Woodworth</v>
      </c>
      <c r="B8" s="6">
        <v>29</v>
      </c>
      <c r="C8" s="6">
        <v>7</v>
      </c>
      <c r="D8" s="6">
        <v>17</v>
      </c>
      <c r="E8" s="6">
        <v>2</v>
      </c>
      <c r="F8" s="6"/>
      <c r="G8" s="6"/>
      <c r="H8" s="6"/>
      <c r="I8" s="6"/>
      <c r="J8" s="6"/>
      <c r="K8" s="6"/>
      <c r="L8" s="5">
        <f t="shared" si="0"/>
        <v>55</v>
      </c>
      <c r="M8" s="71">
        <f>SUM(B8:K8)/4</f>
        <v>13.75</v>
      </c>
      <c r="N8" s="23"/>
      <c r="O8" s="24"/>
    </row>
    <row r="9" spans="1:15" ht="19.5">
      <c r="A9" s="11" t="str">
        <f>'10 wk Combined AVG'!B9</f>
        <v>Josiah Wehling</v>
      </c>
      <c r="B9" s="13">
        <v>0</v>
      </c>
      <c r="C9" s="13">
        <v>7</v>
      </c>
      <c r="D9" s="13">
        <v>34</v>
      </c>
      <c r="E9" s="13">
        <v>5</v>
      </c>
      <c r="F9" s="62"/>
      <c r="G9" s="62"/>
      <c r="H9" s="62"/>
      <c r="I9" s="62"/>
      <c r="J9" s="62"/>
      <c r="K9" s="62"/>
      <c r="L9" s="11">
        <f t="shared" si="0"/>
        <v>46</v>
      </c>
      <c r="M9" s="53">
        <f>SUM(B9:K9)/4</f>
        <v>11.5</v>
      </c>
      <c r="N9" s="23"/>
      <c r="O9" s="24"/>
    </row>
    <row r="10" spans="1:15" ht="19.5">
      <c r="A10" s="5" t="str">
        <f>'10 wk Combined AVG'!B10</f>
        <v>Marcos Zuniga</v>
      </c>
      <c r="B10" s="6">
        <v>11</v>
      </c>
      <c r="C10" s="64">
        <v>4</v>
      </c>
      <c r="D10" s="64">
        <v>5</v>
      </c>
      <c r="E10" s="64">
        <v>0</v>
      </c>
      <c r="F10" s="64"/>
      <c r="G10" s="64"/>
      <c r="H10" s="64"/>
      <c r="I10" s="64"/>
      <c r="J10" s="64"/>
      <c r="K10" s="64"/>
      <c r="L10" s="5">
        <f t="shared" si="0"/>
        <v>20</v>
      </c>
      <c r="M10" s="12">
        <f>SUM(B10:K10)/4</f>
        <v>5</v>
      </c>
      <c r="N10" s="23"/>
      <c r="O10" s="24"/>
    </row>
    <row r="11" spans="1:15" ht="19.5">
      <c r="A11" s="11" t="str">
        <f>'10 wk Combined AVG'!B11</f>
        <v>Ryan Ryba</v>
      </c>
      <c r="B11" s="13">
        <v>0</v>
      </c>
      <c r="C11" s="13">
        <v>3</v>
      </c>
      <c r="D11" s="13">
        <v>0</v>
      </c>
      <c r="E11" s="62">
        <v>6</v>
      </c>
      <c r="F11" s="62"/>
      <c r="G11" s="62"/>
      <c r="H11" s="62"/>
      <c r="I11" s="62"/>
      <c r="J11" s="62"/>
      <c r="K11" s="62"/>
      <c r="L11" s="11">
        <f t="shared" si="0"/>
        <v>9</v>
      </c>
      <c r="M11" s="53">
        <f>SUM(B11:K11)/2</f>
        <v>4.5</v>
      </c>
      <c r="N11" s="23"/>
      <c r="O11" s="24"/>
    </row>
    <row r="12" spans="1:15" ht="19.5">
      <c r="A12" s="5" t="str">
        <f>'10 wk Combined AVG'!B12</f>
        <v>Alfred East</v>
      </c>
      <c r="B12" s="6">
        <v>0</v>
      </c>
      <c r="C12" s="6">
        <v>1</v>
      </c>
      <c r="D12" s="6">
        <v>0</v>
      </c>
      <c r="E12" s="6">
        <v>4</v>
      </c>
      <c r="F12" s="6"/>
      <c r="G12" s="64"/>
      <c r="H12" s="6"/>
      <c r="I12" s="6"/>
      <c r="J12" s="6"/>
      <c r="K12" s="6"/>
      <c r="L12" s="5">
        <f t="shared" si="0"/>
        <v>5</v>
      </c>
      <c r="M12" s="12">
        <f>SUM(B12:K12)/2</f>
        <v>2.5</v>
      </c>
      <c r="N12" s="23"/>
      <c r="O12" s="24"/>
    </row>
    <row r="13" spans="1:15" ht="19.5">
      <c r="A13" s="11" t="str">
        <f>'10 wk Combined AVG'!B13</f>
        <v>Ben Boyd</v>
      </c>
      <c r="B13" s="13">
        <v>7</v>
      </c>
      <c r="C13" s="13">
        <v>0</v>
      </c>
      <c r="D13" s="13">
        <v>4</v>
      </c>
      <c r="E13" s="13">
        <v>3</v>
      </c>
      <c r="F13" s="13"/>
      <c r="G13" s="13"/>
      <c r="H13" s="13"/>
      <c r="I13" s="13"/>
      <c r="J13" s="13"/>
      <c r="K13" s="13"/>
      <c r="L13" s="11">
        <f t="shared" si="0"/>
        <v>14</v>
      </c>
      <c r="M13" s="53">
        <f>SUM(B13:K13)/3</f>
        <v>4.666666666666667</v>
      </c>
      <c r="N13" s="23"/>
      <c r="O13" s="24"/>
    </row>
    <row r="14" spans="1:15" ht="19.5">
      <c r="A14" s="5" t="str">
        <f>'10 wk Combined AVG'!B14</f>
        <v>Matt Hart</v>
      </c>
      <c r="B14" s="6">
        <v>0</v>
      </c>
      <c r="C14" s="6">
        <v>0</v>
      </c>
      <c r="D14" s="6">
        <v>0</v>
      </c>
      <c r="E14" s="6">
        <v>4</v>
      </c>
      <c r="F14" s="6"/>
      <c r="G14" s="6"/>
      <c r="H14" s="6"/>
      <c r="I14" s="6"/>
      <c r="J14" s="6"/>
      <c r="K14" s="6"/>
      <c r="L14" s="5">
        <f t="shared" si="0"/>
        <v>4</v>
      </c>
      <c r="M14" s="12">
        <f>SUM(B14:K14)/1</f>
        <v>4</v>
      </c>
      <c r="N14" s="23"/>
      <c r="O14" s="24"/>
    </row>
    <row r="15" spans="1:15" ht="19.5">
      <c r="A15" s="11" t="str">
        <f>'10 wk Combined AVG'!B15</f>
        <v>Zach Nehls</v>
      </c>
      <c r="B15" s="13">
        <v>0</v>
      </c>
      <c r="C15" s="13">
        <v>0</v>
      </c>
      <c r="D15" s="13">
        <v>0</v>
      </c>
      <c r="E15" s="13">
        <v>7</v>
      </c>
      <c r="F15" s="13"/>
      <c r="G15" s="13"/>
      <c r="H15" s="13"/>
      <c r="I15" s="62"/>
      <c r="J15" s="13"/>
      <c r="K15" s="13"/>
      <c r="L15" s="11">
        <f t="shared" si="0"/>
        <v>7</v>
      </c>
      <c r="M15" s="53">
        <f>SUM(B15:K15)/1</f>
        <v>7</v>
      </c>
      <c r="N15" s="23"/>
      <c r="O15" s="24"/>
    </row>
    <row r="16" spans="1:15" ht="19.5">
      <c r="A16" s="5">
        <f>'10 wk Combined AVG'!B16</f>
        <v>0</v>
      </c>
      <c r="B16" s="6"/>
      <c r="C16" s="6"/>
      <c r="D16" s="6"/>
      <c r="E16" s="6"/>
      <c r="F16" s="6"/>
      <c r="G16" s="64"/>
      <c r="H16" s="64"/>
      <c r="I16" s="64"/>
      <c r="J16" s="64"/>
      <c r="K16" s="64"/>
      <c r="L16" s="5">
        <f t="shared" si="0"/>
        <v>0</v>
      </c>
      <c r="M16" s="12">
        <f>SUM(B16:K16)/9</f>
        <v>0</v>
      </c>
      <c r="N16" s="23"/>
      <c r="O16" s="24"/>
    </row>
    <row r="17" spans="1:15" ht="19.5">
      <c r="A17" s="11">
        <f>'10 wk Combined AVG'!B17</f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1">
        <f t="shared" si="0"/>
        <v>0</v>
      </c>
      <c r="M17" s="53">
        <f>SUM(B17:K17)/9</f>
        <v>0</v>
      </c>
      <c r="N17" s="23"/>
      <c r="O17" s="24"/>
    </row>
    <row r="18" spans="1:15" ht="19.5">
      <c r="A18" s="5">
        <f>'10 wk Combined AVG'!B18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>
        <f t="shared" si="0"/>
        <v>0</v>
      </c>
      <c r="M18" s="12">
        <f>SUM(B18:K18)/8</f>
        <v>0</v>
      </c>
      <c r="N18" s="23"/>
      <c r="O18" s="24"/>
    </row>
    <row r="19" spans="1:15" ht="19.5">
      <c r="A19" s="5">
        <f>'10 wk Combined AVG'!B19</f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5">
        <f t="shared" si="0"/>
        <v>0</v>
      </c>
      <c r="M19" s="12">
        <f>SUM(B19:K19)/3</f>
        <v>0</v>
      </c>
      <c r="N19" s="23"/>
      <c r="O19" s="24"/>
    </row>
    <row r="20" spans="1:15" ht="19.5">
      <c r="A20" s="5">
        <f>'10 wk Combined AVG'!B20</f>
        <v>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5">
        <f t="shared" si="0"/>
        <v>0</v>
      </c>
      <c r="M20" s="12">
        <f>SUM(B20:K20)/3</f>
        <v>0</v>
      </c>
      <c r="N20" s="23"/>
      <c r="O20" s="24"/>
    </row>
    <row r="21" spans="1:15" ht="19.5">
      <c r="A21" s="5">
        <f>'10 wk Combined AVG'!B21</f>
        <v>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5">
        <f t="shared" si="0"/>
        <v>0</v>
      </c>
      <c r="M21" s="12">
        <f>SUM(B21:K21)/3</f>
        <v>0</v>
      </c>
      <c r="N21" s="23"/>
      <c r="O21" s="24"/>
    </row>
    <row r="22" spans="1:15" ht="19.5">
      <c r="A22" s="5">
        <f>'10 wk Combined AVG'!B22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5">
        <f t="shared" si="0"/>
        <v>0</v>
      </c>
      <c r="M22" s="12">
        <f aca="true" t="shared" si="1" ref="M22:M29">SUM(B22:K22)/1</f>
        <v>0</v>
      </c>
      <c r="N22" s="23"/>
      <c r="O22" s="24"/>
    </row>
    <row r="23" spans="1:15" ht="19.5">
      <c r="A23" s="5">
        <f>'10 wk Combined AVG'!B23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5">
        <f t="shared" si="0"/>
        <v>0</v>
      </c>
      <c r="M23" s="12">
        <f t="shared" si="1"/>
        <v>0</v>
      </c>
      <c r="N23" s="23"/>
      <c r="O23" s="24"/>
    </row>
    <row r="24" spans="1:15" ht="19.5">
      <c r="A24" s="5">
        <f>'10 wk Combined AVG'!B24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5">
        <f t="shared" si="0"/>
        <v>0</v>
      </c>
      <c r="M24" s="12">
        <f t="shared" si="1"/>
        <v>0</v>
      </c>
      <c r="N24" s="23"/>
      <c r="O24" s="24"/>
    </row>
    <row r="25" spans="1:15" ht="19.5">
      <c r="A25" s="5">
        <f>'10 wk Combined AVG'!B25</f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5">
        <f t="shared" si="0"/>
        <v>0</v>
      </c>
      <c r="M25" s="12">
        <f t="shared" si="1"/>
        <v>0</v>
      </c>
      <c r="N25" s="23"/>
      <c r="O25" s="24"/>
    </row>
    <row r="26" spans="1:15" ht="19.5">
      <c r="A26" s="5">
        <f>'10 wk Combined AVG'!B26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">
        <f t="shared" si="0"/>
        <v>0</v>
      </c>
      <c r="M26" s="12">
        <f t="shared" si="1"/>
        <v>0</v>
      </c>
      <c r="N26" s="23"/>
      <c r="O26" s="24"/>
    </row>
    <row r="27" spans="1:15" ht="19.5">
      <c r="A27" s="5">
        <f>'10 wk Combined AVG'!B27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">
        <f t="shared" si="0"/>
        <v>0</v>
      </c>
      <c r="M27" s="12">
        <f t="shared" si="1"/>
        <v>0</v>
      </c>
      <c r="N27" s="23"/>
      <c r="O27" s="24"/>
    </row>
    <row r="28" spans="1:15" ht="19.5">
      <c r="A28" s="5">
        <f>'10 wk Combined AVG'!B28</f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">
        <f t="shared" si="0"/>
        <v>0</v>
      </c>
      <c r="M28" s="12">
        <f t="shared" si="1"/>
        <v>0</v>
      </c>
      <c r="N28" s="23"/>
      <c r="O28" s="24"/>
    </row>
    <row r="29" spans="1:15" ht="20.25" thickBot="1">
      <c r="A29" s="5">
        <f>'10 wk Combined AVG'!B29</f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>
        <f t="shared" si="0"/>
        <v>0</v>
      </c>
      <c r="M29" s="12">
        <f t="shared" si="1"/>
        <v>0</v>
      </c>
      <c r="N29" s="25"/>
      <c r="O29" s="26"/>
    </row>
  </sheetData>
  <sheetProtection/>
  <printOptions/>
  <pageMargins left="0" right="0" top="0" bottom="0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F26" sqref="F26:F2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44" customFormat="1" ht="25.5">
      <c r="A7" s="30"/>
      <c r="B7" s="16" t="s">
        <v>0</v>
      </c>
      <c r="C7" s="72" t="s">
        <v>12</v>
      </c>
      <c r="D7" s="73"/>
      <c r="E7" s="17"/>
      <c r="F7" s="17" t="s">
        <v>30</v>
      </c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44" customFormat="1" ht="25.5">
      <c r="A8" s="30">
        <v>1</v>
      </c>
      <c r="B8" s="7" t="str">
        <f>'10 wk Combined AVG'!B2</f>
        <v>Randy Silva</v>
      </c>
      <c r="C8" s="74">
        <f>'10 wk Combined AVG'!C2</f>
        <v>0</v>
      </c>
      <c r="D8" s="75"/>
      <c r="E8" s="14"/>
      <c r="F8" s="14">
        <f>C8</f>
        <v>0</v>
      </c>
      <c r="G8" s="14"/>
      <c r="H8" s="14"/>
      <c r="I8" s="14">
        <f>F8+H8</f>
        <v>0</v>
      </c>
      <c r="J8" s="17" t="s">
        <v>51</v>
      </c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AVG'!C3</f>
        <v>0</v>
      </c>
      <c r="D9" s="77"/>
      <c r="E9" s="15"/>
      <c r="F9" s="15">
        <f aca="true" t="shared" si="0" ref="F9:F22">C9</f>
        <v>0</v>
      </c>
      <c r="G9" s="15"/>
      <c r="H9" s="15"/>
      <c r="I9" s="15">
        <f>F9+H9</f>
        <v>0</v>
      </c>
      <c r="J9" s="35" t="s">
        <v>51</v>
      </c>
    </row>
    <row r="10" spans="1:10" s="18" customFormat="1" ht="26.25" customHeight="1">
      <c r="A10" s="30">
        <v>3</v>
      </c>
      <c r="B10" s="7" t="str">
        <f>'10 wk Combined AVG'!B4</f>
        <v>Andrew Ford</v>
      </c>
      <c r="C10" s="74">
        <f>'10 wk Combined AVG'!C4</f>
        <v>277</v>
      </c>
      <c r="D10" s="75"/>
      <c r="E10" s="14"/>
      <c r="F10" s="14">
        <f t="shared" si="0"/>
        <v>277</v>
      </c>
      <c r="G10" s="14"/>
      <c r="H10" s="14"/>
      <c r="I10" s="14">
        <f aca="true" t="shared" si="1" ref="I10:I22">F10+H10</f>
        <v>277</v>
      </c>
      <c r="J10" s="17" t="s">
        <v>41</v>
      </c>
    </row>
    <row r="11" spans="1:10" s="18" customFormat="1" ht="26.25" customHeight="1">
      <c r="A11" s="34">
        <v>4</v>
      </c>
      <c r="B11" s="8" t="str">
        <f>'10 wk Combined AVG'!B5</f>
        <v>Hunter Laney</v>
      </c>
      <c r="C11" s="76">
        <f>'10 wk Combined AVG'!C5</f>
        <v>265</v>
      </c>
      <c r="D11" s="77"/>
      <c r="E11" s="15"/>
      <c r="F11" s="15">
        <f t="shared" si="0"/>
        <v>265</v>
      </c>
      <c r="G11" s="15"/>
      <c r="H11" s="15"/>
      <c r="I11" s="15">
        <f t="shared" si="1"/>
        <v>265</v>
      </c>
      <c r="J11" s="35" t="s">
        <v>43</v>
      </c>
    </row>
    <row r="12" spans="1:10" s="18" customFormat="1" ht="26.25" customHeight="1">
      <c r="A12" s="30">
        <v>5</v>
      </c>
      <c r="B12" s="7" t="str">
        <f>'10 wk Combined AVG'!B6</f>
        <v>Lance Stewart</v>
      </c>
      <c r="C12" s="74">
        <f>'10 wk Combined AVG'!C6</f>
        <v>294</v>
      </c>
      <c r="D12" s="75"/>
      <c r="E12" s="14"/>
      <c r="F12" s="14">
        <f t="shared" si="0"/>
        <v>294</v>
      </c>
      <c r="G12" s="14"/>
      <c r="H12" s="14"/>
      <c r="I12" s="14">
        <f t="shared" si="1"/>
        <v>294</v>
      </c>
      <c r="J12" s="17" t="s">
        <v>39</v>
      </c>
    </row>
    <row r="13" spans="1:10" s="18" customFormat="1" ht="26.25" customHeight="1">
      <c r="A13" s="34">
        <v>6</v>
      </c>
      <c r="B13" s="8" t="str">
        <f>'10 wk Combined AVG'!B7</f>
        <v>Jackson Stewart</v>
      </c>
      <c r="C13" s="76">
        <f>'10 wk Combined AVG'!C7</f>
        <v>275</v>
      </c>
      <c r="D13" s="77"/>
      <c r="E13" s="15"/>
      <c r="F13" s="15">
        <f t="shared" si="0"/>
        <v>275</v>
      </c>
      <c r="G13" s="15"/>
      <c r="H13" s="15"/>
      <c r="I13" s="15">
        <f>F13+H13</f>
        <v>275</v>
      </c>
      <c r="J13" s="35" t="s">
        <v>42</v>
      </c>
    </row>
    <row r="14" spans="1:10" s="18" customFormat="1" ht="26.25" customHeight="1">
      <c r="A14" s="30">
        <v>7</v>
      </c>
      <c r="B14" s="7" t="str">
        <f>'10 wk Combined AVG'!B8</f>
        <v>Garth Woodworth</v>
      </c>
      <c r="C14" s="74">
        <f>'10 wk Combined AVG'!C8</f>
        <v>293</v>
      </c>
      <c r="D14" s="75"/>
      <c r="E14" s="14"/>
      <c r="F14" s="14">
        <f t="shared" si="0"/>
        <v>293</v>
      </c>
      <c r="G14" s="14"/>
      <c r="H14" s="14"/>
      <c r="I14" s="14">
        <f t="shared" si="1"/>
        <v>293</v>
      </c>
      <c r="J14" s="17" t="s">
        <v>40</v>
      </c>
    </row>
    <row r="15" spans="1:10" s="18" customFormat="1" ht="26.25" customHeight="1">
      <c r="A15" s="34">
        <v>8</v>
      </c>
      <c r="B15" s="8" t="str">
        <f>'10 wk Combined AVG'!B9</f>
        <v>Josiah Wehling</v>
      </c>
      <c r="C15" s="76">
        <f>'10 wk Combined AVG'!C9</f>
        <v>0</v>
      </c>
      <c r="D15" s="77"/>
      <c r="E15" s="15"/>
      <c r="F15" s="15">
        <f t="shared" si="0"/>
        <v>0</v>
      </c>
      <c r="G15" s="15"/>
      <c r="H15" s="15"/>
      <c r="I15" s="15">
        <f t="shared" si="1"/>
        <v>0</v>
      </c>
      <c r="J15" s="35" t="s">
        <v>51</v>
      </c>
    </row>
    <row r="16" spans="1:10" s="18" customFormat="1" ht="26.25" customHeight="1">
      <c r="A16" s="30">
        <v>9</v>
      </c>
      <c r="B16" s="7" t="str">
        <f>'10 wk Combined AVG'!B10</f>
        <v>Marcos Zuniga</v>
      </c>
      <c r="C16" s="74">
        <f>'10 wk Combined AVG'!C10</f>
        <v>265</v>
      </c>
      <c r="D16" s="75"/>
      <c r="E16" s="14"/>
      <c r="F16" s="14">
        <f t="shared" si="0"/>
        <v>265</v>
      </c>
      <c r="G16" s="14"/>
      <c r="H16" s="14"/>
      <c r="I16" s="14">
        <f t="shared" si="1"/>
        <v>265</v>
      </c>
      <c r="J16" s="17" t="s">
        <v>44</v>
      </c>
    </row>
    <row r="17" spans="1:10" s="18" customFormat="1" ht="26.25" customHeight="1">
      <c r="A17" s="34">
        <v>10</v>
      </c>
      <c r="B17" s="8" t="str">
        <f>'10 wk Combined AVG'!B11</f>
        <v>Ryan Ryba</v>
      </c>
      <c r="C17" s="76">
        <f>'10 wk Combined AVG'!C11</f>
        <v>0</v>
      </c>
      <c r="D17" s="77"/>
      <c r="E17" s="15"/>
      <c r="F17" s="15">
        <f t="shared" si="0"/>
        <v>0</v>
      </c>
      <c r="G17" s="15"/>
      <c r="H17" s="15"/>
      <c r="I17" s="15">
        <f t="shared" si="1"/>
        <v>0</v>
      </c>
      <c r="J17" s="35" t="s">
        <v>51</v>
      </c>
    </row>
    <row r="18" spans="1:10" s="18" customFormat="1" ht="26.25" customHeight="1">
      <c r="A18" s="30">
        <v>11</v>
      </c>
      <c r="B18" s="7" t="str">
        <f>'10 wk Combined AVG'!B12</f>
        <v>Alfred East</v>
      </c>
      <c r="C18" s="74">
        <f>'10 wk Combined AVG'!C12</f>
        <v>0</v>
      </c>
      <c r="D18" s="75"/>
      <c r="E18" s="14"/>
      <c r="F18" s="14">
        <f t="shared" si="0"/>
        <v>0</v>
      </c>
      <c r="G18" s="14"/>
      <c r="H18" s="14"/>
      <c r="I18" s="14">
        <f t="shared" si="1"/>
        <v>0</v>
      </c>
      <c r="J18" s="17" t="s">
        <v>51</v>
      </c>
    </row>
    <row r="19" spans="1:10" s="18" customFormat="1" ht="26.25" customHeight="1">
      <c r="A19" s="34">
        <v>12</v>
      </c>
      <c r="B19" s="8" t="str">
        <f>'10 wk Combined AVG'!B13</f>
        <v>Ben Boyd</v>
      </c>
      <c r="C19" s="76">
        <f>'10 wk Combined AVG'!C13</f>
        <v>237</v>
      </c>
      <c r="D19" s="77"/>
      <c r="E19" s="15"/>
      <c r="F19" s="15">
        <f t="shared" si="0"/>
        <v>237</v>
      </c>
      <c r="G19" s="15"/>
      <c r="H19" s="15"/>
      <c r="I19" s="15">
        <f t="shared" si="1"/>
        <v>237</v>
      </c>
      <c r="J19" s="35"/>
    </row>
    <row r="20" spans="1:10" s="18" customFormat="1" ht="26.25" customHeight="1">
      <c r="A20" s="30">
        <v>13</v>
      </c>
      <c r="B20" s="7" t="str">
        <f>'10 wk Combined AVG'!B14</f>
        <v>Matt Hart</v>
      </c>
      <c r="C20" s="74">
        <f>'10 wk Combined AVG'!C14</f>
        <v>0</v>
      </c>
      <c r="D20" s="75"/>
      <c r="E20" s="14"/>
      <c r="F20" s="14">
        <f t="shared" si="0"/>
        <v>0</v>
      </c>
      <c r="G20" s="14"/>
      <c r="H20" s="14"/>
      <c r="I20" s="14">
        <f t="shared" si="1"/>
        <v>0</v>
      </c>
      <c r="J20" s="17"/>
    </row>
    <row r="21" spans="1:10" s="18" customFormat="1" ht="26.25" customHeight="1">
      <c r="A21" s="34">
        <v>14</v>
      </c>
      <c r="B21" s="8" t="str">
        <f>'10 wk Combined AVG'!B15</f>
        <v>Zach Nehls</v>
      </c>
      <c r="C21" s="76">
        <f>'10 wk Combined AVG'!C15</f>
        <v>0</v>
      </c>
      <c r="D21" s="77"/>
      <c r="E21" s="15"/>
      <c r="F21" s="15">
        <f t="shared" si="0"/>
        <v>0</v>
      </c>
      <c r="G21" s="15"/>
      <c r="H21" s="15"/>
      <c r="I21" s="15">
        <f t="shared" si="1"/>
        <v>0</v>
      </c>
      <c r="J21" s="35"/>
    </row>
    <row r="22" spans="1:10" s="18" customFormat="1" ht="26.25" customHeight="1">
      <c r="A22" s="30">
        <v>15</v>
      </c>
      <c r="B22" s="7">
        <f>'10 wk Combined AVG'!B16</f>
        <v>0</v>
      </c>
      <c r="C22" s="74">
        <f>'10 wk Combined AVG'!C16</f>
        <v>0</v>
      </c>
      <c r="D22" s="75"/>
      <c r="E22" s="14"/>
      <c r="F22" s="14">
        <f t="shared" si="0"/>
        <v>0</v>
      </c>
      <c r="G22" s="14"/>
      <c r="H22" s="14"/>
      <c r="I22" s="14">
        <f t="shared" si="1"/>
        <v>0</v>
      </c>
      <c r="J22" s="17"/>
    </row>
    <row r="23" spans="1:10" s="18" customFormat="1" ht="26.25" customHeight="1">
      <c r="A23" s="34">
        <v>16</v>
      </c>
      <c r="B23" s="43">
        <f>'10 wk Combined AVG'!B17</f>
        <v>0</v>
      </c>
      <c r="C23" s="80">
        <f>'10 wk Combined AVG'!C17</f>
        <v>0</v>
      </c>
      <c r="D23" s="80"/>
      <c r="E23" s="15"/>
      <c r="F23" s="15">
        <f>C23</f>
        <v>0</v>
      </c>
      <c r="G23" s="15"/>
      <c r="H23" s="15"/>
      <c r="I23" s="15">
        <f>F23+H23</f>
        <v>0</v>
      </c>
      <c r="J23" s="35"/>
    </row>
    <row r="24" spans="1:10" s="18" customFormat="1" ht="26.25" customHeight="1">
      <c r="A24" s="50">
        <v>17</v>
      </c>
      <c r="B24" s="48">
        <f>'10 wk Combined AVG'!B18</f>
        <v>0</v>
      </c>
      <c r="C24" s="79">
        <f>'10 wk Combined AVG'!C18</f>
        <v>0</v>
      </c>
      <c r="D24" s="79"/>
      <c r="E24" s="14"/>
      <c r="F24" s="14">
        <f>C24</f>
        <v>0</v>
      </c>
      <c r="G24" s="14"/>
      <c r="H24" s="14"/>
      <c r="I24" s="14">
        <f>F24+H24</f>
        <v>0</v>
      </c>
      <c r="J24" s="17"/>
    </row>
    <row r="25" spans="1:10" ht="26.25" customHeight="1">
      <c r="A25" s="51">
        <v>18</v>
      </c>
      <c r="B25" s="43">
        <f>'10 wk Combined AVG'!B19</f>
        <v>0</v>
      </c>
      <c r="C25" s="80">
        <f>'10 wk Combined AVG'!C19</f>
        <v>0</v>
      </c>
      <c r="D25" s="80"/>
      <c r="E25" s="15"/>
      <c r="F25" s="15">
        <f>C25</f>
        <v>0</v>
      </c>
      <c r="G25" s="15"/>
      <c r="H25" s="15"/>
      <c r="I25" s="15">
        <f>F25+H25</f>
        <v>0</v>
      </c>
      <c r="J25" s="35"/>
    </row>
    <row r="26" spans="3:10" ht="26.25" customHeight="1">
      <c r="C26" s="78"/>
      <c r="D26" s="78"/>
      <c r="E26" s="19"/>
      <c r="F26" s="19"/>
      <c r="G26" s="19"/>
      <c r="H26" s="19"/>
      <c r="I26" s="19"/>
      <c r="J26" s="45"/>
    </row>
    <row r="27" spans="3:10" ht="26.25" customHeight="1">
      <c r="C27" s="78"/>
      <c r="D27" s="78"/>
      <c r="E27" s="19"/>
      <c r="F27" s="19"/>
      <c r="G27" s="19"/>
      <c r="H27" s="19"/>
      <c r="I27" s="19"/>
      <c r="J27" s="45"/>
    </row>
  </sheetData>
  <sheetProtection/>
  <mergeCells count="21">
    <mergeCell ref="C27:D27"/>
    <mergeCell ref="C26:D26"/>
    <mergeCell ref="C24:D24"/>
    <mergeCell ref="C25:D25"/>
    <mergeCell ref="C20:D20"/>
    <mergeCell ref="C23:D23"/>
    <mergeCell ref="C22:D22"/>
    <mergeCell ref="C21:D21"/>
    <mergeCell ref="C19:D19"/>
    <mergeCell ref="C14:D14"/>
    <mergeCell ref="C18:D18"/>
    <mergeCell ref="C11:D11"/>
    <mergeCell ref="C15:D15"/>
    <mergeCell ref="C13:D13"/>
    <mergeCell ref="C12:D12"/>
    <mergeCell ref="C7:D7"/>
    <mergeCell ref="C8:D8"/>
    <mergeCell ref="C10:D10"/>
    <mergeCell ref="C9:D9"/>
    <mergeCell ref="C17:D17"/>
    <mergeCell ref="C16:D16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N17" sqref="N17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0"/>
      <c r="B7" s="16" t="s">
        <v>0</v>
      </c>
      <c r="C7" s="72" t="s">
        <v>20</v>
      </c>
      <c r="D7" s="73"/>
      <c r="E7" s="17"/>
      <c r="F7" s="17" t="s">
        <v>21</v>
      </c>
      <c r="G7" s="17" t="s">
        <v>13</v>
      </c>
      <c r="H7" s="17" t="s">
        <v>14</v>
      </c>
      <c r="I7" s="17" t="s">
        <v>17</v>
      </c>
      <c r="J7" s="17" t="s">
        <v>16</v>
      </c>
    </row>
    <row r="8" spans="1:10" ht="25.5">
      <c r="A8" s="30">
        <v>1</v>
      </c>
      <c r="B8" s="7" t="str">
        <f>'10 wk Combined AVG'!B2</f>
        <v>Randy Silva</v>
      </c>
      <c r="C8" s="74">
        <f>'10 wk Combined AVG'!D2</f>
        <v>294</v>
      </c>
      <c r="D8" s="75"/>
      <c r="E8" s="14"/>
      <c r="F8" s="14">
        <f>('10 wk Combined AVG'!C2+'10 wk Combined AVG'!D2)/2</f>
        <v>147</v>
      </c>
      <c r="G8" s="14"/>
      <c r="H8" s="14"/>
      <c r="I8" s="14">
        <f>F8</f>
        <v>147</v>
      </c>
      <c r="J8" s="17" t="s">
        <v>44</v>
      </c>
    </row>
    <row r="9" spans="1:10" ht="25.5">
      <c r="A9" s="34">
        <v>2</v>
      </c>
      <c r="B9" s="8" t="str">
        <f>'10 wk Combined AVG'!B3</f>
        <v>Matt Kellerman</v>
      </c>
      <c r="C9" s="76">
        <f>'10 wk Combined AVG'!D3</f>
        <v>276</v>
      </c>
      <c r="D9" s="77"/>
      <c r="E9" s="15"/>
      <c r="F9" s="15">
        <f>('10 wk Combined AVG'!C3+'10 wk Combined AVG'!D3)/2</f>
        <v>138</v>
      </c>
      <c r="G9" s="15"/>
      <c r="H9" s="15"/>
      <c r="I9" s="15">
        <f aca="true" t="shared" si="0" ref="I9:I22">F9</f>
        <v>138</v>
      </c>
      <c r="J9" s="35" t="s">
        <v>46</v>
      </c>
    </row>
    <row r="10" spans="1:10" ht="25.5">
      <c r="A10" s="30">
        <v>3</v>
      </c>
      <c r="B10" s="7" t="str">
        <f>'10 wk Combined AVG'!B4</f>
        <v>Andrew Ford</v>
      </c>
      <c r="C10" s="74">
        <f>'10 wk Combined AVG'!D4</f>
        <v>0</v>
      </c>
      <c r="D10" s="75"/>
      <c r="E10" s="14"/>
      <c r="F10" s="14">
        <f>('10 wk Combined AVG'!C4+'10 wk Combined AVG'!D4)/2</f>
        <v>138.5</v>
      </c>
      <c r="G10" s="14"/>
      <c r="H10" s="14"/>
      <c r="I10" s="14">
        <f t="shared" si="0"/>
        <v>138.5</v>
      </c>
      <c r="J10" s="17" t="s">
        <v>45</v>
      </c>
    </row>
    <row r="11" spans="1:10" ht="25.5">
      <c r="A11" s="34">
        <v>4</v>
      </c>
      <c r="B11" s="8" t="str">
        <f>'10 wk Combined AVG'!B5</f>
        <v>Hunter Laney</v>
      </c>
      <c r="C11" s="76">
        <f>'10 wk Combined AVG'!D5</f>
        <v>279</v>
      </c>
      <c r="D11" s="77"/>
      <c r="E11" s="15"/>
      <c r="F11" s="15">
        <f>('10 wk Combined AVG'!C5+'10 wk Combined AVG'!D5)/2</f>
        <v>272</v>
      </c>
      <c r="G11" s="15"/>
      <c r="H11" s="15"/>
      <c r="I11" s="15">
        <f t="shared" si="0"/>
        <v>272</v>
      </c>
      <c r="J11" s="35" t="s">
        <v>41</v>
      </c>
    </row>
    <row r="12" spans="1:10" ht="25.5">
      <c r="A12" s="30">
        <v>5</v>
      </c>
      <c r="B12" s="7" t="str">
        <f>'10 wk Combined AVG'!B6</f>
        <v>Lance Stewart</v>
      </c>
      <c r="C12" s="74">
        <f>'10 wk Combined AVG'!D6</f>
        <v>283</v>
      </c>
      <c r="D12" s="75"/>
      <c r="E12" s="14"/>
      <c r="F12" s="14">
        <f>('10 wk Combined AVG'!C6+'10 wk Combined AVG'!D6)/2</f>
        <v>288.5</v>
      </c>
      <c r="G12" s="14"/>
      <c r="H12" s="14"/>
      <c r="I12" s="14">
        <f t="shared" si="0"/>
        <v>288.5</v>
      </c>
      <c r="J12" s="17" t="s">
        <v>39</v>
      </c>
    </row>
    <row r="13" spans="1:10" ht="25.5">
      <c r="A13" s="34">
        <v>6</v>
      </c>
      <c r="B13" s="8" t="str">
        <f>'10 wk Combined AVG'!B7</f>
        <v>Jackson Stewart</v>
      </c>
      <c r="C13" s="76">
        <f>'10 wk Combined AVG'!D7</f>
        <v>261</v>
      </c>
      <c r="D13" s="77"/>
      <c r="E13" s="15"/>
      <c r="F13" s="15">
        <f>('10 wk Combined AVG'!C7+'10 wk Combined AVG'!D7)/2</f>
        <v>268</v>
      </c>
      <c r="G13" s="15"/>
      <c r="H13" s="15"/>
      <c r="I13" s="15">
        <f t="shared" si="0"/>
        <v>268</v>
      </c>
      <c r="J13" s="35" t="s">
        <v>42</v>
      </c>
    </row>
    <row r="14" spans="1:10" ht="25.5">
      <c r="A14" s="30">
        <v>7</v>
      </c>
      <c r="B14" s="7" t="str">
        <f>'10 wk Combined AVG'!B8</f>
        <v>Garth Woodworth</v>
      </c>
      <c r="C14" s="74">
        <f>'10 wk Combined AVG'!D8</f>
        <v>274</v>
      </c>
      <c r="D14" s="75"/>
      <c r="E14" s="14"/>
      <c r="F14" s="14">
        <f>('10 wk Combined AVG'!C8+'10 wk Combined AVG'!D8)/2</f>
        <v>283.5</v>
      </c>
      <c r="G14" s="14"/>
      <c r="H14" s="14"/>
      <c r="I14" s="14">
        <f t="shared" si="0"/>
        <v>283.5</v>
      </c>
      <c r="J14" s="17" t="s">
        <v>40</v>
      </c>
    </row>
    <row r="15" spans="1:10" ht="25.5">
      <c r="A15" s="34">
        <v>8</v>
      </c>
      <c r="B15" s="8" t="str">
        <f>'10 wk Combined AVG'!B9</f>
        <v>Josiah Wehling</v>
      </c>
      <c r="C15" s="76">
        <f>'10 wk Combined AVG'!D9</f>
        <v>281</v>
      </c>
      <c r="D15" s="77"/>
      <c r="E15" s="15"/>
      <c r="F15" s="15">
        <f>('10 wk Combined AVG'!C9+'10 wk Combined AVG'!D9)/2</f>
        <v>140.5</v>
      </c>
      <c r="G15" s="15"/>
      <c r="H15" s="15"/>
      <c r="I15" s="15">
        <f t="shared" si="0"/>
        <v>140.5</v>
      </c>
      <c r="J15" s="35" t="s">
        <v>52</v>
      </c>
    </row>
    <row r="16" spans="1:10" ht="25.5">
      <c r="A16" s="30">
        <v>9</v>
      </c>
      <c r="B16" s="7" t="str">
        <f>'10 wk Combined AVG'!B10</f>
        <v>Marcos Zuniga</v>
      </c>
      <c r="C16" s="74">
        <f>'10 wk Combined AVG'!D10</f>
        <v>205</v>
      </c>
      <c r="D16" s="75"/>
      <c r="E16" s="14"/>
      <c r="F16" s="14">
        <f>('10 wk Combined AVG'!C10+'10 wk Combined AVG'!D10)/2</f>
        <v>235</v>
      </c>
      <c r="G16" s="14"/>
      <c r="H16" s="14"/>
      <c r="I16" s="14">
        <f t="shared" si="0"/>
        <v>235</v>
      </c>
      <c r="J16" s="17" t="s">
        <v>43</v>
      </c>
    </row>
    <row r="17" spans="1:10" ht="25.5">
      <c r="A17" s="34">
        <v>10</v>
      </c>
      <c r="B17" s="8" t="str">
        <f>'10 wk Combined AVG'!B11</f>
        <v>Ryan Ryba</v>
      </c>
      <c r="C17" s="76">
        <f>'10 wk Combined AVG'!D11</f>
        <v>256</v>
      </c>
      <c r="D17" s="77"/>
      <c r="E17" s="15"/>
      <c r="F17" s="15">
        <f>('10 wk Combined AVG'!C11+'10 wk Combined AVG'!D11)/2</f>
        <v>128</v>
      </c>
      <c r="G17" s="15"/>
      <c r="H17" s="15"/>
      <c r="I17" s="15">
        <f t="shared" si="0"/>
        <v>128</v>
      </c>
      <c r="J17" s="35" t="s">
        <v>53</v>
      </c>
    </row>
    <row r="18" spans="1:10" ht="25.5">
      <c r="A18" s="30">
        <v>11</v>
      </c>
      <c r="B18" s="7" t="str">
        <f>'10 wk Combined AVG'!B12</f>
        <v>Alfred East</v>
      </c>
      <c r="C18" s="74">
        <f>'10 wk Combined AVG'!D12</f>
        <v>228</v>
      </c>
      <c r="D18" s="75"/>
      <c r="E18" s="14"/>
      <c r="F18" s="14">
        <f>('10 wk Combined AVG'!C12+'10 wk Combined AVG'!D12)/2</f>
        <v>114</v>
      </c>
      <c r="G18" s="14"/>
      <c r="H18" s="14"/>
      <c r="I18" s="14">
        <f t="shared" si="0"/>
        <v>114</v>
      </c>
      <c r="J18" s="17" t="s">
        <v>54</v>
      </c>
    </row>
    <row r="19" spans="1:10" ht="25.5">
      <c r="A19" s="34">
        <v>12</v>
      </c>
      <c r="B19" s="8" t="str">
        <f>'10 wk Combined AVG'!B13</f>
        <v>Ben Boyd</v>
      </c>
      <c r="C19" s="76">
        <f>'10 wk Combined AVG'!D13</f>
        <v>0</v>
      </c>
      <c r="D19" s="77"/>
      <c r="E19" s="15"/>
      <c r="F19" s="15">
        <f>('10 wk Combined AVG'!C13+'10 wk Combined AVG'!D13)/2</f>
        <v>118.5</v>
      </c>
      <c r="G19" s="15"/>
      <c r="H19" s="15"/>
      <c r="I19" s="15">
        <f t="shared" si="0"/>
        <v>118.5</v>
      </c>
      <c r="J19" s="35"/>
    </row>
    <row r="20" spans="1:10" ht="25.5">
      <c r="A20" s="30">
        <v>13</v>
      </c>
      <c r="B20" s="7" t="str">
        <f>'10 wk Combined AVG'!B14</f>
        <v>Matt Hart</v>
      </c>
      <c r="C20" s="74">
        <f>'10 wk Combined AVG'!D14</f>
        <v>0</v>
      </c>
      <c r="D20" s="75"/>
      <c r="E20" s="14"/>
      <c r="F20" s="14">
        <f>('10 wk Combined AVG'!C14+'10 wk Combined AVG'!D14)/2</f>
        <v>0</v>
      </c>
      <c r="G20" s="14"/>
      <c r="H20" s="14"/>
      <c r="I20" s="14">
        <f t="shared" si="0"/>
        <v>0</v>
      </c>
      <c r="J20" s="17"/>
    </row>
    <row r="21" spans="1:10" ht="25.5">
      <c r="A21" s="34">
        <v>14</v>
      </c>
      <c r="B21" s="8" t="str">
        <f>'10 wk Combined AVG'!B15</f>
        <v>Zach Nehls</v>
      </c>
      <c r="C21" s="76">
        <f>'10 wk Combined AVG'!D15</f>
        <v>0</v>
      </c>
      <c r="D21" s="77"/>
      <c r="E21" s="15"/>
      <c r="F21" s="15">
        <f>('10 wk Combined AVG'!C15+'10 wk Combined AVG'!D15)/2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74">
        <f>'10 wk Combined AVG'!D16</f>
        <v>0</v>
      </c>
      <c r="D22" s="75"/>
      <c r="E22" s="37"/>
      <c r="F22" s="14">
        <f>('10 wk Combined AVG'!C16+'10 wk Combined AVG'!D16)/2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AVG'!D17</f>
        <v>0</v>
      </c>
      <c r="D23" s="80"/>
      <c r="E23" s="15"/>
      <c r="F23" s="52">
        <f>('10 wk Combined AVG'!C17+'10 wk Combined AVG'!D17)/2</f>
        <v>0</v>
      </c>
      <c r="G23" s="15"/>
      <c r="H23" s="15"/>
      <c r="I23" s="15">
        <f>F23+H23</f>
        <v>0</v>
      </c>
      <c r="J23" s="35"/>
    </row>
    <row r="24" spans="1:10" ht="27">
      <c r="A24" s="46">
        <v>17</v>
      </c>
      <c r="B24" s="48">
        <f>'10 wk Combined AVG'!B18</f>
        <v>0</v>
      </c>
      <c r="C24" s="79">
        <f>'10 wk Combined AVG'!D18</f>
        <v>0</v>
      </c>
      <c r="D24" s="79"/>
      <c r="E24" s="14"/>
      <c r="F24" s="14">
        <f>C24</f>
        <v>0</v>
      </c>
      <c r="G24" s="14"/>
      <c r="H24" s="14"/>
      <c r="I24" s="14">
        <f>F24+H24</f>
        <v>0</v>
      </c>
      <c r="J24" s="17"/>
    </row>
    <row r="25" spans="1:10" ht="27">
      <c r="A25" s="47">
        <v>18</v>
      </c>
      <c r="B25" s="43">
        <f>'10 wk Combined AVG'!B19</f>
        <v>0</v>
      </c>
      <c r="C25" s="80">
        <f>'10 wk Combined AVG'!D19</f>
        <v>0</v>
      </c>
      <c r="D25" s="80"/>
      <c r="E25" s="15"/>
      <c r="F25" s="15">
        <f>C25</f>
        <v>0</v>
      </c>
      <c r="G25" s="15"/>
      <c r="H25" s="15"/>
      <c r="I25" s="15">
        <f>F25+H25</f>
        <v>0</v>
      </c>
      <c r="J25" s="35"/>
    </row>
    <row r="26" spans="1:10" ht="27">
      <c r="A26" s="46">
        <v>19</v>
      </c>
      <c r="B26" s="48">
        <f>'10 wk Combined AVG'!B20</f>
        <v>0</v>
      </c>
      <c r="C26" s="79">
        <f>'10 wk Combined AVG'!D20</f>
        <v>0</v>
      </c>
      <c r="D26" s="79"/>
      <c r="E26" s="14"/>
      <c r="F26" s="14">
        <f>C26</f>
        <v>0</v>
      </c>
      <c r="G26" s="14"/>
      <c r="H26" s="14"/>
      <c r="I26" s="14">
        <f>F26+H26</f>
        <v>0</v>
      </c>
      <c r="J26" s="17"/>
    </row>
    <row r="27" spans="1:10" ht="27">
      <c r="A27" s="47">
        <v>20</v>
      </c>
      <c r="B27" s="43">
        <f>'10 wk Combined AVG'!B21</f>
        <v>0</v>
      </c>
      <c r="C27" s="80">
        <f>'10 wk Combined AVG'!D21</f>
        <v>0</v>
      </c>
      <c r="D27" s="80"/>
      <c r="E27" s="15"/>
      <c r="F27" s="15">
        <f>C27</f>
        <v>0</v>
      </c>
      <c r="G27" s="15"/>
      <c r="H27" s="15"/>
      <c r="I27" s="15">
        <f>F27+H27</f>
        <v>0</v>
      </c>
      <c r="J27" s="39"/>
    </row>
  </sheetData>
  <sheetProtection/>
  <mergeCells count="21">
    <mergeCell ref="C7:D7"/>
    <mergeCell ref="C8:D8"/>
    <mergeCell ref="C9:D9"/>
    <mergeCell ref="C10:D10"/>
    <mergeCell ref="C16:D16"/>
    <mergeCell ref="C17:D17"/>
    <mergeCell ref="C18:D18"/>
    <mergeCell ref="C19:D19"/>
    <mergeCell ref="C15:D15"/>
    <mergeCell ref="C11:D11"/>
    <mergeCell ref="C12:D12"/>
    <mergeCell ref="C13:D13"/>
    <mergeCell ref="C14:D14"/>
    <mergeCell ref="C27:D27"/>
    <mergeCell ref="C23:D23"/>
    <mergeCell ref="C24:D24"/>
    <mergeCell ref="C25:D25"/>
    <mergeCell ref="C26:D26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="65" zoomScaleNormal="65" zoomScalePageLayoutView="0" workbookViewId="0" topLeftCell="A4">
      <selection activeCell="L18" sqref="L18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0"/>
      <c r="B7" s="16" t="s">
        <v>0</v>
      </c>
      <c r="C7" s="72" t="s">
        <v>3</v>
      </c>
      <c r="D7" s="73"/>
      <c r="E7" s="72" t="s">
        <v>22</v>
      </c>
      <c r="F7" s="8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ht="25.5">
      <c r="A8" s="30">
        <v>1</v>
      </c>
      <c r="B8" s="7" t="str">
        <f>'10 wk Combined AVG'!B2</f>
        <v>Randy Silva</v>
      </c>
      <c r="C8" s="74">
        <f>'10 wk Combined AVG'!E2</f>
        <v>299</v>
      </c>
      <c r="D8" s="75"/>
      <c r="E8" s="14"/>
      <c r="F8" s="14">
        <f>('10 wk Combined AVG'!C2+'10 wk Combined AVG'!D2+'10 wk Combined AVG'!E2)/3</f>
        <v>197.66666666666666</v>
      </c>
      <c r="G8" s="14"/>
      <c r="H8" s="14"/>
      <c r="I8" s="14">
        <f>F8</f>
        <v>197.66666666666666</v>
      </c>
      <c r="J8" s="17" t="s">
        <v>44</v>
      </c>
    </row>
    <row r="9" spans="1:10" ht="25.5">
      <c r="A9" s="34">
        <v>2</v>
      </c>
      <c r="B9" s="8" t="str">
        <f>'10 wk Combined AVG'!B3</f>
        <v>Matt Kellerman</v>
      </c>
      <c r="C9" s="76">
        <f>'10 wk Combined AVG'!E3</f>
        <v>276</v>
      </c>
      <c r="D9" s="77"/>
      <c r="E9" s="15"/>
      <c r="F9" s="15">
        <f>('10 wk Combined AVG'!C3+'10 wk Combined AVG'!D3+'10 wk Combined AVG'!E3)/3</f>
        <v>184</v>
      </c>
      <c r="G9" s="15"/>
      <c r="H9" s="15"/>
      <c r="I9" s="15">
        <f aca="true" t="shared" si="0" ref="I9:I22">F9</f>
        <v>184</v>
      </c>
      <c r="J9" s="35" t="s">
        <v>46</v>
      </c>
    </row>
    <row r="10" spans="1:10" ht="25.5">
      <c r="A10" s="30">
        <v>3</v>
      </c>
      <c r="B10" s="7" t="str">
        <f>'10 wk Combined AVG'!B4</f>
        <v>Andrew Ford</v>
      </c>
      <c r="C10" s="74">
        <f>'10 wk Combined AVG'!E4</f>
        <v>0</v>
      </c>
      <c r="D10" s="75"/>
      <c r="E10" s="14"/>
      <c r="F10" s="14">
        <f>('10 wk Combined AVG'!C4+'10 wk Combined AVG'!D4+'10 wk Combined AVG'!E4)/3</f>
        <v>92.33333333333333</v>
      </c>
      <c r="G10" s="14"/>
      <c r="H10" s="14"/>
      <c r="I10" s="14">
        <f t="shared" si="0"/>
        <v>92.33333333333333</v>
      </c>
      <c r="J10" s="17" t="s">
        <v>53</v>
      </c>
    </row>
    <row r="11" spans="1:10" ht="25.5">
      <c r="A11" s="34">
        <v>4</v>
      </c>
      <c r="B11" s="8" t="str">
        <f>'10 wk Combined AVG'!B5</f>
        <v>Hunter Laney</v>
      </c>
      <c r="C11" s="76">
        <f>'10 wk Combined AVG'!E5</f>
        <v>288</v>
      </c>
      <c r="D11" s="77"/>
      <c r="E11" s="15"/>
      <c r="F11" s="15">
        <f>('10 wk Combined AVG'!C5+'10 wk Combined AVG'!D5+'10 wk Combined AVG'!E5)/3</f>
        <v>277.3333333333333</v>
      </c>
      <c r="G11" s="15"/>
      <c r="H11" s="15"/>
      <c r="I11" s="15">
        <f t="shared" si="0"/>
        <v>277.3333333333333</v>
      </c>
      <c r="J11" s="35" t="s">
        <v>41</v>
      </c>
    </row>
    <row r="12" spans="1:10" ht="25.5">
      <c r="A12" s="30">
        <v>5</v>
      </c>
      <c r="B12" s="7" t="str">
        <f>'10 wk Combined AVG'!B6</f>
        <v>Lance Stewart</v>
      </c>
      <c r="C12" s="74">
        <f>'10 wk Combined AVG'!E6</f>
        <v>298</v>
      </c>
      <c r="D12" s="75"/>
      <c r="E12" s="14"/>
      <c r="F12" s="14">
        <f>('10 wk Combined AVG'!C6+'10 wk Combined AVG'!D6+'10 wk Combined AVG'!E6)/3</f>
        <v>291.6666666666667</v>
      </c>
      <c r="G12" s="14"/>
      <c r="H12" s="14"/>
      <c r="I12" s="14">
        <f t="shared" si="0"/>
        <v>291.6666666666667</v>
      </c>
      <c r="J12" s="17" t="s">
        <v>39</v>
      </c>
    </row>
    <row r="13" spans="1:10" ht="25.5">
      <c r="A13" s="34">
        <v>6</v>
      </c>
      <c r="B13" s="8" t="str">
        <f>'10 wk Combined AVG'!B7</f>
        <v>Jackson Stewart</v>
      </c>
      <c r="C13" s="76">
        <f>'10 wk Combined AVG'!E7</f>
        <v>273</v>
      </c>
      <c r="D13" s="77"/>
      <c r="E13" s="15"/>
      <c r="F13" s="15">
        <f>('10 wk Combined AVG'!C7+'10 wk Combined AVG'!D7+'10 wk Combined AVG'!E7)/3</f>
        <v>269.6666666666667</v>
      </c>
      <c r="G13" s="15"/>
      <c r="H13" s="15"/>
      <c r="I13" s="15">
        <f t="shared" si="0"/>
        <v>269.6666666666667</v>
      </c>
      <c r="J13" s="35" t="s">
        <v>42</v>
      </c>
    </row>
    <row r="14" spans="1:10" ht="25.5">
      <c r="A14" s="30">
        <v>7</v>
      </c>
      <c r="B14" s="7" t="str">
        <f>'10 wk Combined AVG'!B8</f>
        <v>Garth Woodworth</v>
      </c>
      <c r="C14" s="74">
        <f>'10 wk Combined AVG'!E8</f>
        <v>282</v>
      </c>
      <c r="D14" s="75"/>
      <c r="E14" s="14"/>
      <c r="F14" s="14">
        <f>('10 wk Combined AVG'!C8+'10 wk Combined AVG'!D8+'10 wk Combined AVG'!E8)/3</f>
        <v>283</v>
      </c>
      <c r="G14" s="14"/>
      <c r="H14" s="14"/>
      <c r="I14" s="14">
        <f t="shared" si="0"/>
        <v>283</v>
      </c>
      <c r="J14" s="17" t="s">
        <v>40</v>
      </c>
    </row>
    <row r="15" spans="1:10" ht="25.5">
      <c r="A15" s="34">
        <v>8</v>
      </c>
      <c r="B15" s="8" t="str">
        <f>'10 wk Combined AVG'!B9</f>
        <v>Josiah Wehling</v>
      </c>
      <c r="C15" s="76">
        <f>'10 wk Combined AVG'!E9</f>
        <v>297</v>
      </c>
      <c r="D15" s="77"/>
      <c r="E15" s="15"/>
      <c r="F15" s="15">
        <f>('10 wk Combined AVG'!C9+'10 wk Combined AVG'!D9+'10 wk Combined AVG'!E9)/3</f>
        <v>192.66666666666666</v>
      </c>
      <c r="G15" s="15"/>
      <c r="H15" s="15"/>
      <c r="I15" s="15">
        <f t="shared" si="0"/>
        <v>192.66666666666666</v>
      </c>
      <c r="J15" s="35" t="s">
        <v>45</v>
      </c>
    </row>
    <row r="16" spans="1:10" ht="25.5">
      <c r="A16" s="30">
        <v>9</v>
      </c>
      <c r="B16" s="7" t="str">
        <f>'10 wk Combined AVG'!B10</f>
        <v>Marcos Zuniga</v>
      </c>
      <c r="C16" s="74">
        <f>'10 wk Combined AVG'!E10</f>
        <v>202</v>
      </c>
      <c r="D16" s="75"/>
      <c r="E16" s="14"/>
      <c r="F16" s="14">
        <f>('10 wk Combined AVG'!C10+'10 wk Combined AVG'!D10+'10 wk Combined AVG'!E10)/3</f>
        <v>224</v>
      </c>
      <c r="G16" s="14"/>
      <c r="H16" s="14"/>
      <c r="I16" s="14">
        <f t="shared" si="0"/>
        <v>224</v>
      </c>
      <c r="J16" s="17" t="s">
        <v>43</v>
      </c>
    </row>
    <row r="17" spans="1:10" ht="25.5">
      <c r="A17" s="34">
        <v>10</v>
      </c>
      <c r="B17" s="8" t="str">
        <f>'10 wk Combined AVG'!B11</f>
        <v>Ryan Ryba</v>
      </c>
      <c r="C17" s="76">
        <f>'10 wk Combined AVG'!E11</f>
        <v>0</v>
      </c>
      <c r="D17" s="77"/>
      <c r="E17" s="15"/>
      <c r="F17" s="15">
        <f>('10 wk Combined AVG'!C11+'10 wk Combined AVG'!D11+'10 wk Combined AVG'!E11)/3</f>
        <v>85.33333333333333</v>
      </c>
      <c r="G17" s="15"/>
      <c r="H17" s="15"/>
      <c r="I17" s="15">
        <f t="shared" si="0"/>
        <v>85.33333333333333</v>
      </c>
      <c r="J17" s="35" t="s">
        <v>54</v>
      </c>
    </row>
    <row r="18" spans="1:10" ht="25.5">
      <c r="A18" s="30">
        <v>11</v>
      </c>
      <c r="B18" s="7" t="str">
        <f>'10 wk Combined AVG'!B12</f>
        <v>Alfred East</v>
      </c>
      <c r="C18" s="74">
        <f>'10 wk Combined AVG'!E12</f>
        <v>0</v>
      </c>
      <c r="D18" s="75"/>
      <c r="E18" s="14"/>
      <c r="F18" s="14">
        <f>('10 wk Combined AVG'!C12+'10 wk Combined AVG'!D12+'10 wk Combined AVG'!E12)/3</f>
        <v>76</v>
      </c>
      <c r="G18" s="14"/>
      <c r="H18" s="14"/>
      <c r="I18" s="14">
        <f t="shared" si="0"/>
        <v>76</v>
      </c>
      <c r="J18" s="17" t="s">
        <v>56</v>
      </c>
    </row>
    <row r="19" spans="1:10" ht="25.5">
      <c r="A19" s="34">
        <v>12</v>
      </c>
      <c r="B19" s="8" t="str">
        <f>'10 wk Combined AVG'!B13</f>
        <v>Ben Boyd</v>
      </c>
      <c r="C19" s="76">
        <f>'10 wk Combined AVG'!E13</f>
        <v>270</v>
      </c>
      <c r="D19" s="77"/>
      <c r="E19" s="15"/>
      <c r="F19" s="15">
        <f>('10 wk Combined AVG'!C13+'10 wk Combined AVG'!D13+'10 wk Combined AVG'!E13)/3</f>
        <v>169</v>
      </c>
      <c r="G19" s="15"/>
      <c r="H19" s="15"/>
      <c r="I19" s="15">
        <f t="shared" si="0"/>
        <v>169</v>
      </c>
      <c r="J19" s="35" t="s">
        <v>52</v>
      </c>
    </row>
    <row r="20" spans="1:10" ht="25.5">
      <c r="A20" s="30">
        <v>13</v>
      </c>
      <c r="B20" s="7" t="str">
        <f>'10 wk Combined AVG'!B14</f>
        <v>Matt Hart</v>
      </c>
      <c r="C20" s="74">
        <f>'10 wk Combined AVG'!E14</f>
        <v>0</v>
      </c>
      <c r="D20" s="75"/>
      <c r="E20" s="14"/>
      <c r="F20" s="14">
        <f>('10 wk Combined AVG'!C14+'10 wk Combined AVG'!D14+'10 wk Combined AVG'!E14)/3</f>
        <v>0</v>
      </c>
      <c r="G20" s="14"/>
      <c r="H20" s="14"/>
      <c r="I20" s="14">
        <f t="shared" si="0"/>
        <v>0</v>
      </c>
      <c r="J20" s="17"/>
    </row>
    <row r="21" spans="1:10" ht="25.5">
      <c r="A21" s="34">
        <v>14</v>
      </c>
      <c r="B21" s="8" t="str">
        <f>'10 wk Combined AVG'!B15</f>
        <v>Zach Nehls</v>
      </c>
      <c r="C21" s="76">
        <f>'10 wk Combined AVG'!E15</f>
        <v>0</v>
      </c>
      <c r="D21" s="77"/>
      <c r="E21" s="15"/>
      <c r="F21" s="15">
        <f>('10 wk Combined AVG'!C15+'10 wk Combined AVG'!D15+'10 wk Combined AVG'!E15)/3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74">
        <f>'10 wk Combined AVG'!E16</f>
        <v>0</v>
      </c>
      <c r="D22" s="75"/>
      <c r="E22" s="37"/>
      <c r="F22" s="14">
        <f>('10 wk Combined AVG'!C16+'10 wk Combined AVG'!D16+'10 wk Combined AVG'!E16)/3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AVG'!E17</f>
        <v>0</v>
      </c>
      <c r="D23" s="80"/>
      <c r="E23" s="15"/>
      <c r="F23" s="15">
        <f>('10 wk Combined AVG'!C17+'10 wk Combined AVG'!D17+'10 wk Combined AVG'!E17)/3</f>
        <v>0</v>
      </c>
      <c r="G23" s="15"/>
      <c r="H23" s="15"/>
      <c r="I23" s="15">
        <f>F23+H23</f>
        <v>0</v>
      </c>
      <c r="J23" s="35"/>
    </row>
    <row r="24" spans="1:10" ht="27">
      <c r="A24" s="50">
        <v>17</v>
      </c>
      <c r="B24" s="48">
        <f>'10 wk Combined AVG'!B18</f>
        <v>0</v>
      </c>
      <c r="C24" s="79">
        <f>'10 wk Combined AVG'!E18</f>
        <v>0</v>
      </c>
      <c r="D24" s="79"/>
      <c r="E24" s="14"/>
      <c r="F24" s="14">
        <f>('10 wk Combined AVG'!C18+'10 wk Combined AVG'!D18+'10 wk Combined AVG'!E18)/3</f>
        <v>0</v>
      </c>
      <c r="G24" s="14"/>
      <c r="H24" s="14"/>
      <c r="I24" s="14">
        <f>F24+H24</f>
        <v>0</v>
      </c>
      <c r="J24" s="17"/>
    </row>
    <row r="25" spans="1:10" ht="27">
      <c r="A25" s="51">
        <v>18</v>
      </c>
      <c r="B25" s="43">
        <f>'10 wk Combined AVG'!B19</f>
        <v>0</v>
      </c>
      <c r="C25" s="80">
        <f>'10 wk Combined AVG'!E19</f>
        <v>0</v>
      </c>
      <c r="D25" s="80"/>
      <c r="E25" s="15"/>
      <c r="F25" s="15">
        <f>('10 wk Combined AVG'!C19+'10 wk Combined AVG'!D19+'10 wk Combined AVG'!E19)/3</f>
        <v>0</v>
      </c>
      <c r="G25" s="15"/>
      <c r="H25" s="15"/>
      <c r="I25" s="15">
        <f>F25+H25</f>
        <v>0</v>
      </c>
      <c r="J25" s="35"/>
    </row>
    <row r="26" spans="1:10" ht="27">
      <c r="A26" s="50">
        <v>19</v>
      </c>
      <c r="B26" s="48">
        <f>'10 wk Combined AVG'!B20</f>
        <v>0</v>
      </c>
      <c r="C26" s="79">
        <f>'10 wk Combined AVG'!E20</f>
        <v>0</v>
      </c>
      <c r="D26" s="79"/>
      <c r="E26" s="14"/>
      <c r="F26" s="14">
        <f>('10 wk Combined AVG'!C20+'10 wk Combined AVG'!D20+'10 wk Combined AVG'!E20)/3</f>
        <v>0</v>
      </c>
      <c r="G26" s="14"/>
      <c r="H26" s="14"/>
      <c r="I26" s="14">
        <f>F26+H26</f>
        <v>0</v>
      </c>
      <c r="J26" s="17"/>
    </row>
    <row r="27" spans="1:10" ht="27">
      <c r="A27" s="51">
        <v>20</v>
      </c>
      <c r="B27" s="43">
        <f>'10 wk Combined AVG'!B21</f>
        <v>0</v>
      </c>
      <c r="C27" s="80">
        <f>'10 wk Combined AVG'!E21</f>
        <v>0</v>
      </c>
      <c r="D27" s="80"/>
      <c r="E27" s="15"/>
      <c r="F27" s="15">
        <f>('10 wk Combined AVG'!C21+'10 wk Combined AVG'!D21+'10 wk Combined AVG'!E21)/3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E7:F7"/>
    <mergeCell ref="C15:D15"/>
    <mergeCell ref="C7:D7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13:D13"/>
    <mergeCell ref="C14:D14"/>
    <mergeCell ref="C27:D27"/>
    <mergeCell ref="C23:D23"/>
    <mergeCell ref="C24:D24"/>
    <mergeCell ref="C25:D25"/>
    <mergeCell ref="C26:D26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="65" zoomScaleNormal="65" zoomScalePageLayoutView="0" workbookViewId="0" topLeftCell="A3">
      <selection activeCell="L21" sqref="L2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7" spans="1:10" s="18" customFormat="1" ht="25.5">
      <c r="A7" s="30"/>
      <c r="B7" s="16" t="s">
        <v>0</v>
      </c>
      <c r="C7" s="72" t="s">
        <v>4</v>
      </c>
      <c r="D7" s="73"/>
      <c r="E7" s="72" t="s">
        <v>23</v>
      </c>
      <c r="F7" s="82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AVG'!F2</f>
        <v>288</v>
      </c>
      <c r="D8" s="75"/>
      <c r="E8" s="14"/>
      <c r="F8" s="14">
        <f>('10 wk Combined AVG'!D2+'10 wk Combined AVG'!E2+'10 wk Combined AVG'!F2)/3</f>
        <v>293.6666666666667</v>
      </c>
      <c r="G8" s="14"/>
      <c r="H8" s="14"/>
      <c r="I8" s="14">
        <f>F8</f>
        <v>293.6666666666667</v>
      </c>
      <c r="J8" s="17" t="s">
        <v>39</v>
      </c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AVG'!F3</f>
        <v>264</v>
      </c>
      <c r="D9" s="77"/>
      <c r="E9" s="15"/>
      <c r="F9" s="15">
        <f>('10 wk Combined AVG'!D3+'10 wk Combined AVG'!E3+'10 wk Combined AVG'!F3)/3</f>
        <v>272</v>
      </c>
      <c r="G9" s="15"/>
      <c r="H9" s="15"/>
      <c r="I9" s="15">
        <f aca="true" t="shared" si="0" ref="I9:I22">F9</f>
        <v>272</v>
      </c>
      <c r="J9" s="35" t="s">
        <v>43</v>
      </c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AVG'!F4</f>
        <v>278</v>
      </c>
      <c r="D10" s="75"/>
      <c r="E10" s="14"/>
      <c r="F10" s="14">
        <f>('10 wk Combined AVG'!D4+'10 wk Combined AVG'!E4+'10 wk Combined AVG'!F4)/3</f>
        <v>92.66666666666667</v>
      </c>
      <c r="G10" s="14"/>
      <c r="H10" s="14"/>
      <c r="I10" s="14">
        <f t="shared" si="0"/>
        <v>92.66666666666667</v>
      </c>
      <c r="J10" s="17" t="s">
        <v>56</v>
      </c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AVG'!F5</f>
        <v>251</v>
      </c>
      <c r="D11" s="77"/>
      <c r="E11" s="15"/>
      <c r="F11" s="15">
        <f>('10 wk Combined AVG'!D5+'10 wk Combined AVG'!E5+'10 wk Combined AVG'!F5)/3</f>
        <v>272.6666666666667</v>
      </c>
      <c r="G11" s="15"/>
      <c r="H11" s="15"/>
      <c r="I11" s="15">
        <f t="shared" si="0"/>
        <v>272.6666666666667</v>
      </c>
      <c r="J11" s="35" t="s">
        <v>42</v>
      </c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AVG'!F6</f>
        <v>286</v>
      </c>
      <c r="D12" s="75"/>
      <c r="E12" s="14"/>
      <c r="F12" s="14">
        <f>('10 wk Combined AVG'!D6+'10 wk Combined AVG'!E6+'10 wk Combined AVG'!F6)/3</f>
        <v>289</v>
      </c>
      <c r="G12" s="14"/>
      <c r="H12" s="14"/>
      <c r="I12" s="14">
        <f t="shared" si="0"/>
        <v>289</v>
      </c>
      <c r="J12" s="17" t="s">
        <v>40</v>
      </c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AVG'!F7</f>
        <v>253</v>
      </c>
      <c r="D13" s="77"/>
      <c r="E13" s="15"/>
      <c r="F13" s="15">
        <f>('10 wk Combined AVG'!D7+'10 wk Combined AVG'!E7+'10 wk Combined AVG'!F7)/3</f>
        <v>262.3333333333333</v>
      </c>
      <c r="G13" s="15"/>
      <c r="H13" s="15"/>
      <c r="I13" s="15">
        <f t="shared" si="0"/>
        <v>262.3333333333333</v>
      </c>
      <c r="J13" s="35" t="s">
        <v>45</v>
      </c>
    </row>
    <row r="14" spans="1:10" s="18" customFormat="1" ht="25.5">
      <c r="A14" s="30">
        <v>7</v>
      </c>
      <c r="B14" s="7" t="str">
        <f>'10 wk Combined AVG'!B8</f>
        <v>Garth Woodworth</v>
      </c>
      <c r="C14" s="74">
        <f>'10 wk Combined AVG'!F8</f>
        <v>255</v>
      </c>
      <c r="D14" s="75"/>
      <c r="E14" s="14"/>
      <c r="F14" s="14">
        <f>('10 wk Combined AVG'!D8+'10 wk Combined AVG'!E8+'10 wk Combined AVG'!F8)/3</f>
        <v>270.3333333333333</v>
      </c>
      <c r="G14" s="14"/>
      <c r="H14" s="14"/>
      <c r="I14" s="14">
        <f t="shared" si="0"/>
        <v>270.3333333333333</v>
      </c>
      <c r="J14" s="17" t="s">
        <v>44</v>
      </c>
    </row>
    <row r="15" spans="1:10" s="18" customFormat="1" ht="25.5">
      <c r="A15" s="34">
        <v>8</v>
      </c>
      <c r="B15" s="8" t="str">
        <f>'10 wk Combined AVG'!B9</f>
        <v>Josiah Wehling</v>
      </c>
      <c r="C15" s="76">
        <f>'10 wk Combined AVG'!F9</f>
        <v>282</v>
      </c>
      <c r="D15" s="77"/>
      <c r="E15" s="15"/>
      <c r="F15" s="15">
        <f>('10 wk Combined AVG'!D9+'10 wk Combined AVG'!E9+'10 wk Combined AVG'!F9)/3</f>
        <v>286.6666666666667</v>
      </c>
      <c r="G15" s="15"/>
      <c r="H15" s="15"/>
      <c r="I15" s="15">
        <f t="shared" si="0"/>
        <v>286.6666666666667</v>
      </c>
      <c r="J15" s="35" t="s">
        <v>41</v>
      </c>
    </row>
    <row r="16" spans="1:10" s="18" customFormat="1" ht="25.5">
      <c r="A16" s="30">
        <v>9</v>
      </c>
      <c r="B16" s="7" t="str">
        <f>'10 wk Combined AVG'!B10</f>
        <v>Marcos Zuniga</v>
      </c>
      <c r="C16" s="74">
        <f>'10 wk Combined AVG'!F10</f>
        <v>197</v>
      </c>
      <c r="D16" s="75"/>
      <c r="E16" s="14"/>
      <c r="F16" s="14">
        <f>('10 wk Combined AVG'!D10+'10 wk Combined AVG'!E10+'10 wk Combined AVG'!F10)/3</f>
        <v>201.33333333333334</v>
      </c>
      <c r="G16" s="14"/>
      <c r="H16" s="14"/>
      <c r="I16" s="14">
        <f t="shared" si="0"/>
        <v>201.33333333333334</v>
      </c>
      <c r="J16" s="17" t="s">
        <v>46</v>
      </c>
    </row>
    <row r="17" spans="1:10" s="18" customFormat="1" ht="25.5">
      <c r="A17" s="34">
        <v>10</v>
      </c>
      <c r="B17" s="8" t="str">
        <f>'10 wk Combined AVG'!B11</f>
        <v>Ryan Ryba</v>
      </c>
      <c r="C17" s="76">
        <f>'10 wk Combined AVG'!F11</f>
        <v>275</v>
      </c>
      <c r="D17" s="77"/>
      <c r="E17" s="15"/>
      <c r="F17" s="15">
        <f>('10 wk Combined AVG'!D11+'10 wk Combined AVG'!E11+'10 wk Combined AVG'!F11)/3</f>
        <v>177</v>
      </c>
      <c r="G17" s="15"/>
      <c r="H17" s="15"/>
      <c r="I17" s="15">
        <f t="shared" si="0"/>
        <v>177</v>
      </c>
      <c r="J17" s="35" t="s">
        <v>53</v>
      </c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AVG'!F12</f>
        <v>240</v>
      </c>
      <c r="D18" s="75"/>
      <c r="E18" s="14"/>
      <c r="F18" s="14">
        <f>('10 wk Combined AVG'!D12+'10 wk Combined AVG'!E12+'10 wk Combined AVG'!F12)/3</f>
        <v>156</v>
      </c>
      <c r="G18" s="14"/>
      <c r="H18" s="14"/>
      <c r="I18" s="14">
        <f t="shared" si="0"/>
        <v>156</v>
      </c>
      <c r="J18" s="17" t="s">
        <v>54</v>
      </c>
    </row>
    <row r="19" spans="1:10" s="18" customFormat="1" ht="25.5">
      <c r="A19" s="34">
        <v>12</v>
      </c>
      <c r="B19" s="8" t="str">
        <f>'10 wk Combined AVG'!B13</f>
        <v>Ben Boyd</v>
      </c>
      <c r="C19" s="76">
        <f>'10 wk Combined AVG'!F13</f>
        <v>268</v>
      </c>
      <c r="D19" s="77"/>
      <c r="E19" s="15"/>
      <c r="F19" s="15">
        <f>('10 wk Combined AVG'!D13+'10 wk Combined AVG'!E13+'10 wk Combined AVG'!F13)/3</f>
        <v>179.33333333333334</v>
      </c>
      <c r="G19" s="15"/>
      <c r="H19" s="15"/>
      <c r="I19" s="15">
        <f t="shared" si="0"/>
        <v>179.33333333333334</v>
      </c>
      <c r="J19" s="35" t="s">
        <v>52</v>
      </c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AVG'!F14</f>
        <v>270</v>
      </c>
      <c r="D20" s="75"/>
      <c r="E20" s="14"/>
      <c r="F20" s="14">
        <f>('10 wk Combined AVG'!D14+'10 wk Combined AVG'!E14+'10 wk Combined AVG'!F14)/3</f>
        <v>90</v>
      </c>
      <c r="G20" s="14"/>
      <c r="H20" s="14"/>
      <c r="I20" s="14">
        <f t="shared" si="0"/>
        <v>90</v>
      </c>
      <c r="J20" s="17" t="s">
        <v>60</v>
      </c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AVG'!F15</f>
        <v>280</v>
      </c>
      <c r="D21" s="77"/>
      <c r="E21" s="15"/>
      <c r="F21" s="15">
        <f>('10 wk Combined AVG'!D15+'10 wk Combined AVG'!E15+'10 wk Combined AVG'!F15)/3</f>
        <v>93.33333333333333</v>
      </c>
      <c r="G21" s="15"/>
      <c r="H21" s="15"/>
      <c r="I21" s="15">
        <f t="shared" si="0"/>
        <v>93.33333333333333</v>
      </c>
      <c r="J21" s="35" t="s">
        <v>59</v>
      </c>
    </row>
    <row r="22" spans="1:10" s="18" customFormat="1" ht="25.5">
      <c r="A22" s="30">
        <v>15</v>
      </c>
      <c r="B22" s="7">
        <f>'10 wk Combined AVG'!B16</f>
        <v>0</v>
      </c>
      <c r="C22" s="74">
        <f>'10 wk Combined AVG'!F16</f>
        <v>0</v>
      </c>
      <c r="D22" s="75"/>
      <c r="E22" s="14"/>
      <c r="F22" s="14">
        <f>('10 wk Combined AVG'!D16+'10 wk Combined AVG'!E16+'10 wk Combined AVG'!F16)/3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AVG'!F17</f>
        <v>0</v>
      </c>
      <c r="D23" s="80"/>
      <c r="E23" s="15"/>
      <c r="F23" s="15">
        <f>('10 wk Combined AVG'!D17+'10 wk Combined AVG'!E17+'10 wk Combined AVG'!F17)/3</f>
        <v>0</v>
      </c>
      <c r="G23" s="15"/>
      <c r="H23" s="15"/>
      <c r="I23" s="15">
        <f>F23+H23</f>
        <v>0</v>
      </c>
      <c r="J23" s="35"/>
    </row>
    <row r="24" spans="1:10" ht="27">
      <c r="A24" s="50">
        <v>17</v>
      </c>
      <c r="B24" s="48">
        <f>'10 wk Combined AVG'!B18</f>
        <v>0</v>
      </c>
      <c r="C24" s="79">
        <f>'10 wk Combined AVG'!F18</f>
        <v>0</v>
      </c>
      <c r="D24" s="79"/>
      <c r="E24" s="14"/>
      <c r="F24" s="14">
        <f>('10 wk Combined AVG'!D18+'10 wk Combined AVG'!E18+'10 wk Combined AVG'!F18)/3</f>
        <v>0</v>
      </c>
      <c r="G24" s="14"/>
      <c r="H24" s="14"/>
      <c r="I24" s="14">
        <f>F24+H24</f>
        <v>0</v>
      </c>
      <c r="J24" s="17"/>
    </row>
    <row r="25" spans="1:10" ht="27">
      <c r="A25" s="51">
        <v>18</v>
      </c>
      <c r="B25" s="43">
        <f>'10 wk Combined AVG'!B19</f>
        <v>0</v>
      </c>
      <c r="C25" s="80">
        <f>'10 wk Combined AVG'!F19</f>
        <v>0</v>
      </c>
      <c r="D25" s="80"/>
      <c r="E25" s="15"/>
      <c r="F25" s="15">
        <f>('10 wk Combined AVG'!D19+'10 wk Combined AVG'!E19+'10 wk Combined AVG'!F19)/3</f>
        <v>0</v>
      </c>
      <c r="G25" s="15"/>
      <c r="H25" s="15"/>
      <c r="I25" s="15">
        <f>F25+H25</f>
        <v>0</v>
      </c>
      <c r="J25" s="35"/>
    </row>
    <row r="26" spans="1:10" ht="27">
      <c r="A26" s="50">
        <v>19</v>
      </c>
      <c r="B26" s="48">
        <f>'10 wk Combined AVG'!B20</f>
        <v>0</v>
      </c>
      <c r="C26" s="79">
        <f>'10 wk Combined AVG'!F20</f>
        <v>0</v>
      </c>
      <c r="D26" s="79"/>
      <c r="E26" s="14"/>
      <c r="F26" s="14">
        <f>('10 wk Combined AVG'!D20+'10 wk Combined AVG'!E20+'10 wk Combined AVG'!F20)/3</f>
        <v>0</v>
      </c>
      <c r="G26" s="14"/>
      <c r="H26" s="14"/>
      <c r="I26" s="14">
        <f>F26+H26</f>
        <v>0</v>
      </c>
      <c r="J26" s="17"/>
    </row>
    <row r="27" spans="1:10" ht="27">
      <c r="A27" s="51">
        <v>20</v>
      </c>
      <c r="B27" s="43">
        <f>'10 wk Combined AVG'!B21</f>
        <v>0</v>
      </c>
      <c r="C27" s="80">
        <f>'10 wk Combined AVG'!F21</f>
        <v>0</v>
      </c>
      <c r="D27" s="80"/>
      <c r="E27" s="15"/>
      <c r="F27" s="15">
        <f>('10 wk Combined AVG'!D21+'10 wk Combined AVG'!E21+'10 wk Combined AVG'!F21)/3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E7:F7"/>
    <mergeCell ref="C21:D21"/>
    <mergeCell ref="C22:D22"/>
    <mergeCell ref="C13:D13"/>
    <mergeCell ref="C14:D14"/>
    <mergeCell ref="C19:D19"/>
    <mergeCell ref="C20:D20"/>
    <mergeCell ref="C16:D16"/>
    <mergeCell ref="C17:D17"/>
    <mergeCell ref="C18:D18"/>
    <mergeCell ref="C11:D11"/>
    <mergeCell ref="C12:D12"/>
    <mergeCell ref="C7:D7"/>
    <mergeCell ref="C8:D8"/>
    <mergeCell ref="C9:D9"/>
    <mergeCell ref="C10:D10"/>
    <mergeCell ref="C27:D27"/>
    <mergeCell ref="C23:D23"/>
    <mergeCell ref="C24:D24"/>
    <mergeCell ref="C25:D25"/>
    <mergeCell ref="C26:D26"/>
    <mergeCell ref="C15:D15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2" t="s">
        <v>5</v>
      </c>
      <c r="D7" s="73"/>
      <c r="E7" s="72" t="s">
        <v>24</v>
      </c>
      <c r="F7" s="73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AVG'!G2</f>
        <v>0</v>
      </c>
      <c r="D8" s="75"/>
      <c r="E8" s="14"/>
      <c r="F8" s="14">
        <f>('10 wk Combined AVG'!E2+'10 wk Combined AVG'!F2+'10 wk Combined AVG'!G2)/3</f>
        <v>195.66666666666666</v>
      </c>
      <c r="G8" s="14"/>
      <c r="H8" s="14"/>
      <c r="I8" s="14">
        <f>F8</f>
        <v>195.66666666666666</v>
      </c>
      <c r="J8" s="17"/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AVG'!G3</f>
        <v>0</v>
      </c>
      <c r="D9" s="77"/>
      <c r="E9" s="15"/>
      <c r="F9" s="15">
        <f>('10 wk Combined AVG'!E3+'10 wk Combined AVG'!F3+'10 wk Combined AVG'!G3)/3</f>
        <v>180</v>
      </c>
      <c r="G9" s="15"/>
      <c r="H9" s="15"/>
      <c r="I9" s="15">
        <f aca="true" t="shared" si="0" ref="I9:I22">F9</f>
        <v>180</v>
      </c>
      <c r="J9" s="35"/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AVG'!G4</f>
        <v>0</v>
      </c>
      <c r="D10" s="75"/>
      <c r="E10" s="14"/>
      <c r="F10" s="14">
        <f>('10 wk Combined AVG'!E4+'10 wk Combined AVG'!F4+'10 wk Combined AVG'!G4)/3</f>
        <v>92.66666666666667</v>
      </c>
      <c r="G10" s="14"/>
      <c r="H10" s="14"/>
      <c r="I10" s="14">
        <f t="shared" si="0"/>
        <v>92.66666666666667</v>
      </c>
      <c r="J10" s="17"/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AVG'!G5</f>
        <v>0</v>
      </c>
      <c r="D11" s="77"/>
      <c r="E11" s="15"/>
      <c r="F11" s="15">
        <f>('10 wk Combined AVG'!E5+'10 wk Combined AVG'!F5+'10 wk Combined AVG'!G5)/3</f>
        <v>179.66666666666666</v>
      </c>
      <c r="G11" s="15"/>
      <c r="H11" s="15"/>
      <c r="I11" s="15">
        <f t="shared" si="0"/>
        <v>179.66666666666666</v>
      </c>
      <c r="J11" s="35"/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AVG'!G6</f>
        <v>0</v>
      </c>
      <c r="D12" s="75"/>
      <c r="E12" s="14"/>
      <c r="F12" s="14">
        <f>('10 wk Combined AVG'!E6+'10 wk Combined AVG'!F6+'10 wk Combined AVG'!G6)/3</f>
        <v>194.66666666666666</v>
      </c>
      <c r="G12" s="14"/>
      <c r="H12" s="14"/>
      <c r="I12" s="14">
        <f t="shared" si="0"/>
        <v>194.66666666666666</v>
      </c>
      <c r="J12" s="17"/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AVG'!G7</f>
        <v>0</v>
      </c>
      <c r="D13" s="77"/>
      <c r="E13" s="15"/>
      <c r="F13" s="15">
        <f>('10 wk Combined AVG'!E7+'10 wk Combined AVG'!F7+'10 wk Combined AVG'!G7)/3</f>
        <v>175.33333333333334</v>
      </c>
      <c r="G13" s="15"/>
      <c r="H13" s="15"/>
      <c r="I13" s="15">
        <f t="shared" si="0"/>
        <v>175.33333333333334</v>
      </c>
      <c r="J13" s="35"/>
    </row>
    <row r="14" spans="1:10" s="18" customFormat="1" ht="25.5">
      <c r="A14" s="30">
        <v>7</v>
      </c>
      <c r="B14" s="7" t="str">
        <f>'10 wk Combined AVG'!B8</f>
        <v>Garth Woodworth</v>
      </c>
      <c r="C14" s="74">
        <f>'10 wk Combined AVG'!G8</f>
        <v>0</v>
      </c>
      <c r="D14" s="75"/>
      <c r="E14" s="14"/>
      <c r="F14" s="14">
        <f>('10 wk Combined AVG'!E8+'10 wk Combined AVG'!F8+'10 wk Combined AVG'!G8)/3</f>
        <v>179</v>
      </c>
      <c r="G14" s="14"/>
      <c r="H14" s="14"/>
      <c r="I14" s="14">
        <f t="shared" si="0"/>
        <v>179</v>
      </c>
      <c r="J14" s="17"/>
    </row>
    <row r="15" spans="1:10" s="18" customFormat="1" ht="25.5">
      <c r="A15" s="34">
        <v>8</v>
      </c>
      <c r="B15" s="8" t="str">
        <f>'10 wk Combined AVG'!B9</f>
        <v>Josiah Wehling</v>
      </c>
      <c r="C15" s="76">
        <f>'10 wk Combined AVG'!G9</f>
        <v>0</v>
      </c>
      <c r="D15" s="77"/>
      <c r="E15" s="15"/>
      <c r="F15" s="15">
        <f>('10 wk Combined AVG'!E9+'10 wk Combined AVG'!F9+'10 wk Combined AVG'!G9)/3</f>
        <v>193</v>
      </c>
      <c r="G15" s="15"/>
      <c r="H15" s="15"/>
      <c r="I15" s="15">
        <f t="shared" si="0"/>
        <v>193</v>
      </c>
      <c r="J15" s="35"/>
    </row>
    <row r="16" spans="1:10" s="18" customFormat="1" ht="25.5">
      <c r="A16" s="30">
        <v>9</v>
      </c>
      <c r="B16" s="7" t="str">
        <f>'10 wk Combined AVG'!B10</f>
        <v>Marcos Zuniga</v>
      </c>
      <c r="C16" s="74">
        <f>'10 wk Combined AVG'!G10</f>
        <v>0</v>
      </c>
      <c r="D16" s="75"/>
      <c r="E16" s="14"/>
      <c r="F16" s="14">
        <f>('10 wk Combined AVG'!E10+'10 wk Combined AVG'!F10+'10 wk Combined AVG'!G10)/3</f>
        <v>133</v>
      </c>
      <c r="G16" s="14"/>
      <c r="H16" s="14"/>
      <c r="I16" s="14">
        <f t="shared" si="0"/>
        <v>133</v>
      </c>
      <c r="J16" s="17"/>
    </row>
    <row r="17" spans="1:10" s="18" customFormat="1" ht="25.5">
      <c r="A17" s="34">
        <v>10</v>
      </c>
      <c r="B17" s="8" t="str">
        <f>'10 wk Combined AVG'!B11</f>
        <v>Ryan Ryba</v>
      </c>
      <c r="C17" s="76">
        <f>'10 wk Combined AVG'!G11</f>
        <v>0</v>
      </c>
      <c r="D17" s="77"/>
      <c r="E17" s="15"/>
      <c r="F17" s="15">
        <f>('10 wk Combined AVG'!E11+'10 wk Combined AVG'!F11+'10 wk Combined AVG'!G11)/3</f>
        <v>91.66666666666667</v>
      </c>
      <c r="G17" s="15"/>
      <c r="H17" s="15"/>
      <c r="I17" s="15">
        <f t="shared" si="0"/>
        <v>91.66666666666667</v>
      </c>
      <c r="J17" s="35"/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AVG'!G12</f>
        <v>0</v>
      </c>
      <c r="D18" s="75"/>
      <c r="E18" s="14"/>
      <c r="F18" s="14">
        <f>('10 wk Combined AVG'!E12+'10 wk Combined AVG'!F12+'10 wk Combined AVG'!G12)/3</f>
        <v>80</v>
      </c>
      <c r="G18" s="14"/>
      <c r="H18" s="14"/>
      <c r="I18" s="14">
        <f t="shared" si="0"/>
        <v>80</v>
      </c>
      <c r="J18" s="17"/>
    </row>
    <row r="19" spans="1:10" s="18" customFormat="1" ht="25.5">
      <c r="A19" s="34">
        <v>12</v>
      </c>
      <c r="B19" s="8" t="str">
        <f>'10 wk Combined AVG'!B13</f>
        <v>Ben Boyd</v>
      </c>
      <c r="C19" s="76">
        <f>'10 wk Combined AVG'!G13</f>
        <v>0</v>
      </c>
      <c r="D19" s="77"/>
      <c r="E19" s="15"/>
      <c r="F19" s="15">
        <f>('10 wk Combined AVG'!E13+'10 wk Combined AVG'!F13+'10 wk Combined AVG'!G13)/3</f>
        <v>179.33333333333334</v>
      </c>
      <c r="G19" s="15"/>
      <c r="H19" s="15"/>
      <c r="I19" s="15">
        <f t="shared" si="0"/>
        <v>179.33333333333334</v>
      </c>
      <c r="J19" s="35"/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AVG'!G14</f>
        <v>0</v>
      </c>
      <c r="D20" s="75"/>
      <c r="E20" s="14"/>
      <c r="F20" s="14">
        <f>('10 wk Combined AVG'!E14+'10 wk Combined AVG'!F14+'10 wk Combined AVG'!G14)/3</f>
        <v>90</v>
      </c>
      <c r="G20" s="14"/>
      <c r="H20" s="14"/>
      <c r="I20" s="14">
        <f t="shared" si="0"/>
        <v>90</v>
      </c>
      <c r="J20" s="17"/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AVG'!G15</f>
        <v>0</v>
      </c>
      <c r="D21" s="77"/>
      <c r="E21" s="15"/>
      <c r="F21" s="15">
        <f>('10 wk Combined AVG'!E15+'10 wk Combined AVG'!F15+'10 wk Combined AVG'!G15)/3</f>
        <v>93.33333333333333</v>
      </c>
      <c r="G21" s="15"/>
      <c r="H21" s="15"/>
      <c r="I21" s="15">
        <f t="shared" si="0"/>
        <v>93.33333333333333</v>
      </c>
      <c r="J21" s="35"/>
    </row>
    <row r="22" spans="1:10" ht="25.5">
      <c r="A22" s="30">
        <v>15</v>
      </c>
      <c r="B22" s="7">
        <f>'10 wk Combined AVG'!B16</f>
        <v>0</v>
      </c>
      <c r="C22" s="74">
        <f>'10 wk Combined AVG'!G16</f>
        <v>0</v>
      </c>
      <c r="D22" s="75"/>
      <c r="E22" s="37"/>
      <c r="F22" s="14">
        <f>('10 wk Combined AVG'!E16+'10 wk Combined AVG'!F16+'10 wk Combined AVG'!G16)/3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AVG'!G17</f>
        <v>0</v>
      </c>
      <c r="D23" s="80"/>
      <c r="E23" s="15"/>
      <c r="F23" s="15">
        <f>('10 wk Combined AVG'!E17+'10 wk Combined AVG'!F17+'10 wk Combined AVG'!G17)/3</f>
        <v>0</v>
      </c>
      <c r="G23" s="15"/>
      <c r="H23" s="15"/>
      <c r="I23" s="15">
        <f>F23+H23</f>
        <v>0</v>
      </c>
      <c r="J23" s="35"/>
    </row>
    <row r="24" spans="1:10" ht="27">
      <c r="A24" s="46">
        <v>17</v>
      </c>
      <c r="B24" s="48">
        <f>'10 wk Combined AVG'!B18</f>
        <v>0</v>
      </c>
      <c r="C24" s="79">
        <f>'10 wk Combined AVG'!G18</f>
        <v>0</v>
      </c>
      <c r="D24" s="79"/>
      <c r="E24" s="14"/>
      <c r="F24" s="14">
        <f>('10 wk Combined AVG'!E18+'10 wk Combined AVG'!F18+'10 wk Combined AVG'!G18)/3</f>
        <v>0</v>
      </c>
      <c r="G24" s="14"/>
      <c r="H24" s="14"/>
      <c r="I24" s="14">
        <f>F24+H24</f>
        <v>0</v>
      </c>
      <c r="J24" s="17"/>
    </row>
    <row r="25" spans="1:10" ht="27">
      <c r="A25" s="47">
        <v>18</v>
      </c>
      <c r="B25" s="43">
        <f>'10 wk Combined AVG'!B19</f>
        <v>0</v>
      </c>
      <c r="C25" s="80">
        <f>'10 wk Combined AVG'!G19</f>
        <v>0</v>
      </c>
      <c r="D25" s="80"/>
      <c r="E25" s="15"/>
      <c r="F25" s="15">
        <f>('10 wk Combined AVG'!E19+'10 wk Combined AVG'!F19+'10 wk Combined AVG'!G19)/3</f>
        <v>0</v>
      </c>
      <c r="G25" s="15"/>
      <c r="H25" s="15"/>
      <c r="I25" s="15">
        <f>F25+H25</f>
        <v>0</v>
      </c>
      <c r="J25" s="35"/>
    </row>
    <row r="26" spans="1:10" ht="27">
      <c r="A26" s="46">
        <v>19</v>
      </c>
      <c r="B26" s="48">
        <f>'10 wk Combined AVG'!B20</f>
        <v>0</v>
      </c>
      <c r="C26" s="79">
        <f>'10 wk Combined AVG'!G20</f>
        <v>0</v>
      </c>
      <c r="D26" s="79"/>
      <c r="E26" s="14"/>
      <c r="F26" s="14">
        <f>('10 wk Combined AVG'!E20+'10 wk Combined AVG'!F20+'10 wk Combined AVG'!G20)/3</f>
        <v>0</v>
      </c>
      <c r="G26" s="14"/>
      <c r="H26" s="14"/>
      <c r="I26" s="14">
        <f>F26+H26</f>
        <v>0</v>
      </c>
      <c r="J26" s="17"/>
    </row>
    <row r="27" spans="1:10" ht="27">
      <c r="A27" s="47">
        <v>20</v>
      </c>
      <c r="B27" s="43">
        <f>'10 wk Combined AVG'!B21</f>
        <v>0</v>
      </c>
      <c r="C27" s="80">
        <f>'10 wk Combined AVG'!G21</f>
        <v>0</v>
      </c>
      <c r="D27" s="80"/>
      <c r="E27" s="15"/>
      <c r="F27" s="15">
        <f>('10 wk Combined AVG'!E21+'10 wk Combined AVG'!F21+'10 wk Combined AVG'!G21)/3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55" zoomScaleNormal="55" zoomScalePageLayoutView="0"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2" t="s">
        <v>6</v>
      </c>
      <c r="D7" s="73"/>
      <c r="E7" s="72" t="s">
        <v>25</v>
      </c>
      <c r="F7" s="73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AVG'!H2</f>
        <v>0</v>
      </c>
      <c r="D8" s="75"/>
      <c r="E8" s="14"/>
      <c r="F8" s="14">
        <f>('10 wk Combined AVG'!F2+'10 wk Combined AVG'!G2+'10 wk Combined AVG'!H2)/3</f>
        <v>96</v>
      </c>
      <c r="G8" s="14"/>
      <c r="H8" s="14"/>
      <c r="I8" s="14">
        <f>F8</f>
        <v>96</v>
      </c>
      <c r="J8" s="17"/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AVG'!H3</f>
        <v>0</v>
      </c>
      <c r="D9" s="77"/>
      <c r="E9" s="15"/>
      <c r="F9" s="15">
        <f>('10 wk Combined AVG'!F3+'10 wk Combined AVG'!G3+'10 wk Combined AVG'!H3)/3</f>
        <v>88</v>
      </c>
      <c r="G9" s="15"/>
      <c r="H9" s="15"/>
      <c r="I9" s="15">
        <f aca="true" t="shared" si="0" ref="I9:I22">F9</f>
        <v>88</v>
      </c>
      <c r="J9" s="35"/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AVG'!H4</f>
        <v>0</v>
      </c>
      <c r="D10" s="75"/>
      <c r="E10" s="14"/>
      <c r="F10" s="14">
        <f>('10 wk Combined AVG'!F4+'10 wk Combined AVG'!G4+'10 wk Combined AVG'!H4)/3</f>
        <v>92.66666666666667</v>
      </c>
      <c r="G10" s="14"/>
      <c r="H10" s="14"/>
      <c r="I10" s="14">
        <f t="shared" si="0"/>
        <v>92.66666666666667</v>
      </c>
      <c r="J10" s="17"/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AVG'!H5</f>
        <v>0</v>
      </c>
      <c r="D11" s="77"/>
      <c r="E11" s="15"/>
      <c r="F11" s="15">
        <f>('10 wk Combined AVG'!F5+'10 wk Combined AVG'!G5+'10 wk Combined AVG'!H5)/3</f>
        <v>83.66666666666667</v>
      </c>
      <c r="G11" s="15"/>
      <c r="H11" s="15"/>
      <c r="I11" s="15">
        <f t="shared" si="0"/>
        <v>83.66666666666667</v>
      </c>
      <c r="J11" s="35"/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AVG'!H6</f>
        <v>0</v>
      </c>
      <c r="D12" s="75"/>
      <c r="E12" s="14"/>
      <c r="F12" s="14">
        <f>('10 wk Combined AVG'!F6+'10 wk Combined AVG'!G6+'10 wk Combined AVG'!H6)/3</f>
        <v>95.33333333333333</v>
      </c>
      <c r="G12" s="14"/>
      <c r="H12" s="14"/>
      <c r="I12" s="14">
        <f t="shared" si="0"/>
        <v>95.33333333333333</v>
      </c>
      <c r="J12" s="17"/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AVG'!H7</f>
        <v>0</v>
      </c>
      <c r="D13" s="77"/>
      <c r="E13" s="15"/>
      <c r="F13" s="15">
        <f>('10 wk Combined AVG'!F7+'10 wk Combined AVG'!G7+'10 wk Combined AVG'!H7)/3</f>
        <v>84.33333333333333</v>
      </c>
      <c r="G13" s="15"/>
      <c r="H13" s="15"/>
      <c r="I13" s="15">
        <f t="shared" si="0"/>
        <v>84.33333333333333</v>
      </c>
      <c r="J13" s="35"/>
    </row>
    <row r="14" spans="1:10" s="18" customFormat="1" ht="25.5">
      <c r="A14" s="30">
        <v>7</v>
      </c>
      <c r="B14" s="7" t="str">
        <f>'10 wk Combined AVG'!B8</f>
        <v>Garth Woodworth</v>
      </c>
      <c r="C14" s="74">
        <f>'10 wk Combined AVG'!H8</f>
        <v>0</v>
      </c>
      <c r="D14" s="75"/>
      <c r="E14" s="14"/>
      <c r="F14" s="14">
        <f>('10 wk Combined AVG'!F8+'10 wk Combined AVG'!G8+'10 wk Combined AVG'!H8)/3</f>
        <v>85</v>
      </c>
      <c r="G14" s="14"/>
      <c r="H14" s="14"/>
      <c r="I14" s="14">
        <f t="shared" si="0"/>
        <v>85</v>
      </c>
      <c r="J14" s="17"/>
    </row>
    <row r="15" spans="1:10" s="18" customFormat="1" ht="25.5">
      <c r="A15" s="34">
        <v>8</v>
      </c>
      <c r="B15" s="8" t="str">
        <f>'10 wk Combined AVG'!B9</f>
        <v>Josiah Wehling</v>
      </c>
      <c r="C15" s="76">
        <f>'10 wk Combined AVG'!H9</f>
        <v>0</v>
      </c>
      <c r="D15" s="77"/>
      <c r="E15" s="15"/>
      <c r="F15" s="15">
        <f>('10 wk Combined AVG'!F9+'10 wk Combined AVG'!G9+'10 wk Combined AVG'!H9)/3</f>
        <v>94</v>
      </c>
      <c r="G15" s="15"/>
      <c r="H15" s="15"/>
      <c r="I15" s="15">
        <f t="shared" si="0"/>
        <v>94</v>
      </c>
      <c r="J15" s="35"/>
    </row>
    <row r="16" spans="1:10" s="18" customFormat="1" ht="25.5">
      <c r="A16" s="30">
        <v>9</v>
      </c>
      <c r="B16" s="7" t="str">
        <f>'10 wk Combined AVG'!B10</f>
        <v>Marcos Zuniga</v>
      </c>
      <c r="C16" s="74">
        <f>'10 wk Combined AVG'!H10</f>
        <v>0</v>
      </c>
      <c r="D16" s="75"/>
      <c r="E16" s="14"/>
      <c r="F16" s="14">
        <f>('10 wk Combined AVG'!F10+'10 wk Combined AVG'!G10+'10 wk Combined AVG'!H10)/3</f>
        <v>65.66666666666667</v>
      </c>
      <c r="G16" s="14"/>
      <c r="H16" s="14"/>
      <c r="I16" s="14">
        <f t="shared" si="0"/>
        <v>65.66666666666667</v>
      </c>
      <c r="J16" s="17"/>
    </row>
    <row r="17" spans="1:10" s="18" customFormat="1" ht="25.5">
      <c r="A17" s="34">
        <v>10</v>
      </c>
      <c r="B17" s="8" t="str">
        <f>'10 wk Combined AVG'!B11</f>
        <v>Ryan Ryba</v>
      </c>
      <c r="C17" s="76">
        <f>'10 wk Combined AVG'!H11</f>
        <v>0</v>
      </c>
      <c r="D17" s="77"/>
      <c r="E17" s="15"/>
      <c r="F17" s="15">
        <f>('10 wk Combined AVG'!F11+'10 wk Combined AVG'!G11+'10 wk Combined AVG'!H11)/3</f>
        <v>91.66666666666667</v>
      </c>
      <c r="G17" s="15"/>
      <c r="H17" s="15"/>
      <c r="I17" s="15">
        <f t="shared" si="0"/>
        <v>91.66666666666667</v>
      </c>
      <c r="J17" s="35"/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AVG'!H12</f>
        <v>0</v>
      </c>
      <c r="D18" s="75"/>
      <c r="E18" s="14"/>
      <c r="F18" s="14">
        <f>('10 wk Combined AVG'!F12+'10 wk Combined AVG'!G12+'10 wk Combined AVG'!H12)/3</f>
        <v>80</v>
      </c>
      <c r="G18" s="14"/>
      <c r="H18" s="14"/>
      <c r="I18" s="14">
        <f t="shared" si="0"/>
        <v>80</v>
      </c>
      <c r="J18" s="17"/>
    </row>
    <row r="19" spans="1:10" s="18" customFormat="1" ht="25.5">
      <c r="A19" s="34">
        <v>12</v>
      </c>
      <c r="B19" s="8" t="str">
        <f>'10 wk Combined AVG'!B13</f>
        <v>Ben Boyd</v>
      </c>
      <c r="C19" s="76">
        <f>'10 wk Combined AVG'!H13</f>
        <v>0</v>
      </c>
      <c r="D19" s="77"/>
      <c r="E19" s="15"/>
      <c r="F19" s="15">
        <f>('10 wk Combined AVG'!F13+'10 wk Combined AVG'!G13+'10 wk Combined AVG'!H13)/3</f>
        <v>89.33333333333333</v>
      </c>
      <c r="G19" s="15"/>
      <c r="H19" s="15"/>
      <c r="I19" s="15">
        <f t="shared" si="0"/>
        <v>89.33333333333333</v>
      </c>
      <c r="J19" s="35"/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AVG'!H14</f>
        <v>0</v>
      </c>
      <c r="D20" s="75"/>
      <c r="E20" s="14"/>
      <c r="F20" s="14">
        <f>('10 wk Combined AVG'!F14+'10 wk Combined AVG'!G14+'10 wk Combined AVG'!H14)/3</f>
        <v>90</v>
      </c>
      <c r="G20" s="14"/>
      <c r="H20" s="14"/>
      <c r="I20" s="14">
        <f t="shared" si="0"/>
        <v>90</v>
      </c>
      <c r="J20" s="17"/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AVG'!H15</f>
        <v>0</v>
      </c>
      <c r="D21" s="77"/>
      <c r="E21" s="15"/>
      <c r="F21" s="15">
        <f>('10 wk Combined AVG'!F15+'10 wk Combined AVG'!G15+'10 wk Combined AVG'!H15)/3</f>
        <v>93.33333333333333</v>
      </c>
      <c r="G21" s="15"/>
      <c r="H21" s="15"/>
      <c r="I21" s="15">
        <f t="shared" si="0"/>
        <v>93.33333333333333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9">
        <f>'10 wk Combined AVG'!H16</f>
        <v>0</v>
      </c>
      <c r="D22" s="79"/>
      <c r="E22" s="14"/>
      <c r="F22" s="14">
        <f>('10 wk Combined AVG'!F16+'10 wk Combined AVG'!G16+'10 wk Combined AVG'!H16)/3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AVG'!H17</f>
        <v>0</v>
      </c>
      <c r="D23" s="80"/>
      <c r="E23" s="15"/>
      <c r="F23" s="15">
        <f>('10 wk Combined AVG'!F17+'10 wk Combined AVG'!G17+'10 wk Combined AVG'!H17)/3</f>
        <v>0</v>
      </c>
      <c r="G23" s="15"/>
      <c r="H23" s="15"/>
      <c r="I23" s="15">
        <f>F23+H23</f>
        <v>0</v>
      </c>
      <c r="J23" s="35"/>
    </row>
    <row r="24" spans="1:10" ht="27">
      <c r="A24" s="46">
        <v>17</v>
      </c>
      <c r="B24" s="48">
        <f>'10 wk Combined AVG'!B18</f>
        <v>0</v>
      </c>
      <c r="C24" s="79">
        <f>'10 wk Combined AVG'!H18</f>
        <v>0</v>
      </c>
      <c r="D24" s="79"/>
      <c r="E24" s="14"/>
      <c r="F24" s="14">
        <f>('10 wk Combined AVG'!F18+'10 wk Combined AVG'!G18+'10 wk Combined AVG'!H18)/3</f>
        <v>0</v>
      </c>
      <c r="G24" s="14"/>
      <c r="H24" s="14"/>
      <c r="I24" s="14">
        <f>F24+H24</f>
        <v>0</v>
      </c>
      <c r="J24" s="17"/>
    </row>
    <row r="25" spans="1:10" ht="27">
      <c r="A25" s="47">
        <v>18</v>
      </c>
      <c r="B25" s="43">
        <f>'10 wk Combined AVG'!B19</f>
        <v>0</v>
      </c>
      <c r="C25" s="80">
        <f>'10 wk Combined AVG'!H19</f>
        <v>0</v>
      </c>
      <c r="D25" s="80"/>
      <c r="E25" s="15"/>
      <c r="F25" s="15">
        <f>('10 wk Combined AVG'!F19+'10 wk Combined AVG'!G19+'10 wk Combined AVG'!H19)/3</f>
        <v>0</v>
      </c>
      <c r="G25" s="15"/>
      <c r="H25" s="15"/>
      <c r="I25" s="15">
        <f>F25+H25</f>
        <v>0</v>
      </c>
      <c r="J25" s="35"/>
    </row>
    <row r="26" spans="1:10" ht="27">
      <c r="A26" s="46">
        <v>19</v>
      </c>
      <c r="B26" s="48">
        <f>'10 wk Combined AVG'!B20</f>
        <v>0</v>
      </c>
      <c r="C26" s="79">
        <f>'10 wk Combined AVG'!H20</f>
        <v>0</v>
      </c>
      <c r="D26" s="79"/>
      <c r="E26" s="14"/>
      <c r="F26" s="14">
        <f>('10 wk Combined AVG'!F20+'10 wk Combined AVG'!G20+'10 wk Combined AVG'!H20)/3</f>
        <v>0</v>
      </c>
      <c r="G26" s="14"/>
      <c r="H26" s="14"/>
      <c r="I26" s="14">
        <f>F26+H26</f>
        <v>0</v>
      </c>
      <c r="J26" s="17"/>
    </row>
    <row r="27" spans="1:10" ht="27">
      <c r="A27" s="47">
        <v>20</v>
      </c>
      <c r="B27" s="43">
        <f>'10 wk Combined AVG'!B21</f>
        <v>0</v>
      </c>
      <c r="C27" s="80">
        <f>'10 wk Combined AVG'!H21</f>
        <v>0</v>
      </c>
      <c r="D27" s="80"/>
      <c r="E27" s="15"/>
      <c r="F27" s="15">
        <f>('10 wk Combined AVG'!F21+'10 wk Combined AVG'!G21+'10 wk Combined AVG'!H21)/3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2" t="s">
        <v>7</v>
      </c>
      <c r="D7" s="73"/>
      <c r="E7" s="72" t="s">
        <v>26</v>
      </c>
      <c r="F7" s="73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AVG'!I2</f>
        <v>0</v>
      </c>
      <c r="D8" s="75"/>
      <c r="E8" s="14"/>
      <c r="F8" s="14">
        <f>('10 wk Combined AVG'!G2+'10 wk Combined AVG'!H2+'10 wk Combined AVG'!I2)/3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AVG'!I3</f>
        <v>0</v>
      </c>
      <c r="D9" s="77"/>
      <c r="E9" s="15"/>
      <c r="F9" s="15">
        <f>('10 wk Combined AVG'!G3+'10 wk Combined AVG'!H3+'10 wk Combined AVG'!I3)/3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AVG'!I4</f>
        <v>0</v>
      </c>
      <c r="D10" s="75"/>
      <c r="E10" s="14"/>
      <c r="F10" s="14">
        <f>('10 wk Combined AVG'!G4+'10 wk Combined AVG'!H4+'10 wk Combined AVG'!I4)/3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AVG'!I5</f>
        <v>0</v>
      </c>
      <c r="D11" s="77"/>
      <c r="E11" s="15"/>
      <c r="F11" s="15">
        <f>('10 wk Combined AVG'!G5+'10 wk Combined AVG'!H5+'10 wk Combined AVG'!I5)/3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AVG'!I6</f>
        <v>0</v>
      </c>
      <c r="D12" s="75"/>
      <c r="E12" s="14"/>
      <c r="F12" s="14">
        <f>('10 wk Combined AVG'!G6+'10 wk Combined AVG'!H6+'10 wk Combined AVG'!I6)/3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AVG'!I7</f>
        <v>0</v>
      </c>
      <c r="D13" s="77"/>
      <c r="E13" s="15"/>
      <c r="F13" s="15">
        <f>('10 wk Combined AVG'!G7+'10 wk Combined AVG'!H7+'10 wk Combined AVG'!I7)/3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Garth Woodworth</v>
      </c>
      <c r="C14" s="74">
        <f>'10 wk Combined AVG'!I8</f>
        <v>0</v>
      </c>
      <c r="D14" s="75"/>
      <c r="E14" s="14"/>
      <c r="F14" s="14">
        <f>('10 wk Combined AVG'!G8+'10 wk Combined AVG'!H8+'10 wk Combined AVG'!I8)/3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Josiah Wehling</v>
      </c>
      <c r="C15" s="76">
        <f>'10 wk Combined AVG'!I9</f>
        <v>0</v>
      </c>
      <c r="D15" s="77"/>
      <c r="E15" s="15"/>
      <c r="F15" s="15">
        <f>('10 wk Combined AVG'!G9+'10 wk Combined AVG'!H9+'10 wk Combined AVG'!I9)/3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Marcos Zuniga</v>
      </c>
      <c r="C16" s="74">
        <f>'10 wk Combined AVG'!I10</f>
        <v>0</v>
      </c>
      <c r="D16" s="75"/>
      <c r="E16" s="14"/>
      <c r="F16" s="14">
        <f>('10 wk Combined AVG'!G10+'10 wk Combined AVG'!H10+'10 wk Combined AVG'!I10)/3</f>
        <v>0</v>
      </c>
      <c r="G16" s="14"/>
      <c r="H16" s="14"/>
      <c r="I16" s="14">
        <f t="shared" si="0"/>
        <v>0</v>
      </c>
      <c r="J16" s="17"/>
    </row>
    <row r="17" spans="1:10" s="18" customFormat="1" ht="25.5">
      <c r="A17" s="34">
        <v>10</v>
      </c>
      <c r="B17" s="8" t="str">
        <f>'10 wk Combined AVG'!B11</f>
        <v>Ryan Ryba</v>
      </c>
      <c r="C17" s="76">
        <f>'10 wk Combined AVG'!I11</f>
        <v>0</v>
      </c>
      <c r="D17" s="77"/>
      <c r="E17" s="15"/>
      <c r="F17" s="15">
        <f>('10 wk Combined AVG'!G11+'10 wk Combined AVG'!H11+'10 wk Combined AVG'!I11)/3</f>
        <v>0</v>
      </c>
      <c r="G17" s="15"/>
      <c r="H17" s="15"/>
      <c r="I17" s="15">
        <f t="shared" si="0"/>
        <v>0</v>
      </c>
      <c r="J17" s="35"/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AVG'!I12</f>
        <v>0</v>
      </c>
      <c r="D18" s="75"/>
      <c r="E18" s="14"/>
      <c r="F18" s="14">
        <f>('10 wk Combined AVG'!G12+'10 wk Combined AVG'!H12+'10 wk Combined AVG'!I12)/3</f>
        <v>0</v>
      </c>
      <c r="G18" s="14"/>
      <c r="H18" s="14"/>
      <c r="I18" s="14">
        <f t="shared" si="0"/>
        <v>0</v>
      </c>
      <c r="J18" s="17"/>
    </row>
    <row r="19" spans="1:10" s="18" customFormat="1" ht="25.5">
      <c r="A19" s="34">
        <v>12</v>
      </c>
      <c r="B19" s="8" t="str">
        <f>'10 wk Combined AVG'!B13</f>
        <v>Ben Boyd</v>
      </c>
      <c r="C19" s="76">
        <f>'10 wk Combined AVG'!I13</f>
        <v>0</v>
      </c>
      <c r="D19" s="77"/>
      <c r="E19" s="15"/>
      <c r="F19" s="15">
        <f>('10 wk Combined AVG'!G13+'10 wk Combined AVG'!H13+'10 wk Combined AVG'!I13)/3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AVG'!I14</f>
        <v>0</v>
      </c>
      <c r="D20" s="75"/>
      <c r="E20" s="14"/>
      <c r="F20" s="14">
        <f>('10 wk Combined AVG'!G14+'10 wk Combined AVG'!H14+'10 wk Combined AVG'!I14)/3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AVG'!I15</f>
        <v>0</v>
      </c>
      <c r="D21" s="77"/>
      <c r="E21" s="15"/>
      <c r="F21" s="15">
        <f>('10 wk Combined AVG'!G15+'10 wk Combined AVG'!H15+'10 wk Combined AVG'!I15)/3</f>
        <v>0</v>
      </c>
      <c r="G21" s="15"/>
      <c r="H21" s="15"/>
      <c r="I21" s="15">
        <f t="shared" si="0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4">
        <f>'10 wk Combined AVG'!I16</f>
        <v>0</v>
      </c>
      <c r="D22" s="75"/>
      <c r="E22" s="14"/>
      <c r="F22" s="14">
        <f>('10 wk Combined AVG'!G16+'10 wk Combined AVG'!H16+'10 wk Combined AVG'!I16)/3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AVG'!I17</f>
        <v>0</v>
      </c>
      <c r="D23" s="80"/>
      <c r="E23" s="15"/>
      <c r="F23" s="15">
        <f>('10 wk Combined AVG'!G17+'10 wk Combined AVG'!H17+'10 wk Combined AVG'!I17)/3</f>
        <v>0</v>
      </c>
      <c r="G23" s="15"/>
      <c r="H23" s="15"/>
      <c r="I23" s="15">
        <f>F23+H23</f>
        <v>0</v>
      </c>
      <c r="J23" s="35"/>
    </row>
    <row r="24" spans="1:10" ht="27">
      <c r="A24" s="50">
        <v>17</v>
      </c>
      <c r="B24" s="48">
        <f>'10 wk Combined AVG'!B18</f>
        <v>0</v>
      </c>
      <c r="C24" s="79">
        <f>'10 wk Combined AVG'!I18</f>
        <v>0</v>
      </c>
      <c r="D24" s="79"/>
      <c r="E24" s="14"/>
      <c r="F24" s="14">
        <f>('10 wk Combined AVG'!G18+'10 wk Combined AVG'!H18+'10 wk Combined AVG'!I18)/3</f>
        <v>0</v>
      </c>
      <c r="G24" s="14"/>
      <c r="H24" s="14"/>
      <c r="I24" s="14">
        <f>F24+H24</f>
        <v>0</v>
      </c>
      <c r="J24" s="17"/>
    </row>
    <row r="25" spans="1:10" ht="27">
      <c r="A25" s="51">
        <v>18</v>
      </c>
      <c r="B25" s="43">
        <f>'10 wk Combined AVG'!B19</f>
        <v>0</v>
      </c>
      <c r="C25" s="80">
        <f>'10 wk Combined AVG'!I19</f>
        <v>0</v>
      </c>
      <c r="D25" s="80"/>
      <c r="E25" s="15"/>
      <c r="F25" s="15">
        <f>('10 wk Combined AVG'!G19+'10 wk Combined AVG'!H19+'10 wk Combined AVG'!I19)/3</f>
        <v>0</v>
      </c>
      <c r="G25" s="15"/>
      <c r="H25" s="15"/>
      <c r="I25" s="15">
        <f>F25+H25</f>
        <v>0</v>
      </c>
      <c r="J25" s="35"/>
    </row>
    <row r="26" spans="1:10" ht="27">
      <c r="A26" s="50">
        <v>19</v>
      </c>
      <c r="B26" s="48">
        <f>'10 wk Combined AVG'!B20</f>
        <v>0</v>
      </c>
      <c r="C26" s="79">
        <f>'10 wk Combined AVG'!I20</f>
        <v>0</v>
      </c>
      <c r="D26" s="79"/>
      <c r="E26" s="14"/>
      <c r="F26" s="14">
        <f>('10 wk Combined AVG'!G20+'10 wk Combined AVG'!H20+'10 wk Combined AVG'!I20)/3</f>
        <v>0</v>
      </c>
      <c r="G26" s="14"/>
      <c r="H26" s="14"/>
      <c r="I26" s="14">
        <f>F26+H26</f>
        <v>0</v>
      </c>
      <c r="J26" s="17"/>
    </row>
    <row r="27" spans="1:10" ht="27">
      <c r="A27" s="51">
        <v>20</v>
      </c>
      <c r="B27" s="43">
        <f>'10 wk Combined AVG'!B21</f>
        <v>0</v>
      </c>
      <c r="C27" s="80">
        <f>'10 wk Combined AVG'!I21</f>
        <v>0</v>
      </c>
      <c r="D27" s="80"/>
      <c r="E27" s="15"/>
      <c r="F27" s="15">
        <f>('10 wk Combined AVG'!G21+'10 wk Combined AVG'!H21+'10 wk Combined AVG'!I21)/3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27"/>
  <sheetViews>
    <sheetView zoomScale="60" zoomScaleNormal="60" zoomScalePageLayoutView="0" workbookViewId="0" topLeftCell="A1">
      <selection activeCell="J24" sqref="J2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2" t="s">
        <v>8</v>
      </c>
      <c r="D7" s="73"/>
      <c r="E7" s="72" t="s">
        <v>27</v>
      </c>
      <c r="F7" s="73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Randy Silva</v>
      </c>
      <c r="C8" s="74">
        <f>'10 wk Combined AVG'!J2</f>
        <v>0</v>
      </c>
      <c r="D8" s="75"/>
      <c r="E8" s="14"/>
      <c r="F8" s="14">
        <f>('10 wk Combined AVG'!H2+'10 wk Combined AVG'!I2+'10 wk Combined AVG'!J2)/3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Matt Kellerman</v>
      </c>
      <c r="C9" s="76">
        <f>'10 wk Combined AVG'!J3</f>
        <v>0</v>
      </c>
      <c r="D9" s="77"/>
      <c r="E9" s="15"/>
      <c r="F9" s="15">
        <f>('10 wk Combined AVG'!H3+'10 wk Combined AVG'!I3+'10 wk Combined AVG'!J3)/3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Andrew Ford</v>
      </c>
      <c r="C10" s="74">
        <f>'10 wk Combined AVG'!J4</f>
        <v>0</v>
      </c>
      <c r="D10" s="75"/>
      <c r="E10" s="14"/>
      <c r="F10" s="14">
        <f>('10 wk Combined AVG'!H4+'10 wk Combined AVG'!I4+'10 wk Combined AVG'!J4)/3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Hunter Laney</v>
      </c>
      <c r="C11" s="76">
        <f>'10 wk Combined AVG'!J5</f>
        <v>0</v>
      </c>
      <c r="D11" s="77"/>
      <c r="E11" s="15"/>
      <c r="F11" s="52">
        <f>('10 wk Combined AVG'!H5+'10 wk Combined AVG'!I5+'10 wk Combined AVG'!J5)/3</f>
        <v>0</v>
      </c>
      <c r="G11" s="15"/>
      <c r="H11" s="15"/>
      <c r="I11" s="15">
        <f t="shared" si="0"/>
        <v>0</v>
      </c>
      <c r="J11" s="67"/>
    </row>
    <row r="12" spans="1:10" s="18" customFormat="1" ht="25.5">
      <c r="A12" s="30">
        <v>5</v>
      </c>
      <c r="B12" s="7" t="str">
        <f>'10 wk Combined AVG'!B6</f>
        <v>Lance Stewart</v>
      </c>
      <c r="C12" s="74">
        <f>'10 wk Combined AVG'!J6</f>
        <v>0</v>
      </c>
      <c r="D12" s="75"/>
      <c r="E12" s="14"/>
      <c r="F12" s="14">
        <f>('10 wk Combined AVG'!H6+'10 wk Combined AVG'!I6+'10 wk Combined AVG'!J6)/3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Jackson Stewart</v>
      </c>
      <c r="C13" s="76">
        <f>'10 wk Combined AVG'!J7</f>
        <v>0</v>
      </c>
      <c r="D13" s="77"/>
      <c r="E13" s="15"/>
      <c r="F13" s="15">
        <f>('10 wk Combined AVG'!H7+'10 wk Combined AVG'!I7+'10 wk Combined AVG'!J7)/3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Garth Woodworth</v>
      </c>
      <c r="C14" s="74">
        <f>'10 wk Combined AVG'!J8</f>
        <v>0</v>
      </c>
      <c r="D14" s="75"/>
      <c r="E14" s="14"/>
      <c r="F14" s="65">
        <f>('10 wk Combined AVG'!H8+'10 wk Combined AVG'!I8+'10 wk Combined AVG'!J8)/3</f>
        <v>0</v>
      </c>
      <c r="G14" s="14"/>
      <c r="H14" s="14"/>
      <c r="I14" s="14">
        <f t="shared" si="0"/>
        <v>0</v>
      </c>
      <c r="J14" s="66"/>
    </row>
    <row r="15" spans="1:10" s="18" customFormat="1" ht="25.5">
      <c r="A15" s="34">
        <v>8</v>
      </c>
      <c r="B15" s="8" t="str">
        <f>'10 wk Combined AVG'!B9</f>
        <v>Josiah Wehling</v>
      </c>
      <c r="C15" s="76">
        <f>'10 wk Combined AVG'!J9</f>
        <v>0</v>
      </c>
      <c r="D15" s="77"/>
      <c r="E15" s="15"/>
      <c r="F15" s="15">
        <f>('10 wk Combined AVG'!H9+'10 wk Combined AVG'!I9+'10 wk Combined AVG'!J9)/3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Marcos Zuniga</v>
      </c>
      <c r="C16" s="74">
        <f>'10 wk Combined AVG'!J10</f>
        <v>0</v>
      </c>
      <c r="D16" s="75"/>
      <c r="E16" s="14"/>
      <c r="F16" s="14">
        <f>('10 wk Combined AVG'!H10+'10 wk Combined AVG'!I10+'10 wk Combined AVG'!J10)/3</f>
        <v>0</v>
      </c>
      <c r="G16" s="14"/>
      <c r="H16" s="14"/>
      <c r="I16" s="14">
        <f t="shared" si="0"/>
        <v>0</v>
      </c>
      <c r="J16" s="17"/>
    </row>
    <row r="17" spans="1:11" s="18" customFormat="1" ht="25.5">
      <c r="A17" s="34">
        <v>10</v>
      </c>
      <c r="B17" s="8" t="str">
        <f>'10 wk Combined AVG'!B11</f>
        <v>Ryan Ryba</v>
      </c>
      <c r="C17" s="76">
        <f>'10 wk Combined AVG'!J11</f>
        <v>0</v>
      </c>
      <c r="D17" s="77"/>
      <c r="E17" s="15"/>
      <c r="F17" s="15">
        <f>('10 wk Combined AVG'!H11+'10 wk Combined AVG'!I11+'10 wk Combined AVG'!J11)/3</f>
        <v>0</v>
      </c>
      <c r="G17" s="15"/>
      <c r="H17" s="15"/>
      <c r="I17" s="15">
        <f t="shared" si="0"/>
        <v>0</v>
      </c>
      <c r="J17" s="35"/>
      <c r="K17" s="18" t="s">
        <v>31</v>
      </c>
    </row>
    <row r="18" spans="1:10" s="18" customFormat="1" ht="25.5">
      <c r="A18" s="30">
        <v>11</v>
      </c>
      <c r="B18" s="7" t="str">
        <f>'10 wk Combined AVG'!B12</f>
        <v>Alfred East</v>
      </c>
      <c r="C18" s="74">
        <f>'10 wk Combined AVG'!J12</f>
        <v>0</v>
      </c>
      <c r="D18" s="75"/>
      <c r="E18" s="14"/>
      <c r="F18" s="14">
        <f>('10 wk Combined AVG'!H12+'10 wk Combined AVG'!I12+'10 wk Combined AVG'!J12)/3</f>
        <v>0</v>
      </c>
      <c r="G18" s="14"/>
      <c r="H18" s="14"/>
      <c r="I18" s="14">
        <f t="shared" si="0"/>
        <v>0</v>
      </c>
      <c r="J18" s="17"/>
    </row>
    <row r="19" spans="1:14" s="18" customFormat="1" ht="25.5">
      <c r="A19" s="34">
        <v>12</v>
      </c>
      <c r="B19" s="8" t="str">
        <f>'10 wk Combined AVG'!B13</f>
        <v>Ben Boyd</v>
      </c>
      <c r="C19" s="76">
        <f>'10 wk Combined AVG'!J13</f>
        <v>0</v>
      </c>
      <c r="D19" s="77"/>
      <c r="E19" s="15"/>
      <c r="F19" s="15">
        <f>('10 wk Combined AVG'!H13+'10 wk Combined AVG'!I13+'10 wk Combined AVG'!J13)/3</f>
        <v>0</v>
      </c>
      <c r="G19" s="15"/>
      <c r="H19" s="15"/>
      <c r="I19" s="15">
        <f t="shared" si="0"/>
        <v>0</v>
      </c>
      <c r="J19" s="35"/>
      <c r="N19" s="68"/>
    </row>
    <row r="20" spans="1:10" s="18" customFormat="1" ht="25.5">
      <c r="A20" s="30">
        <v>13</v>
      </c>
      <c r="B20" s="7" t="str">
        <f>'10 wk Combined AVG'!B14</f>
        <v>Matt Hart</v>
      </c>
      <c r="C20" s="74">
        <f>'10 wk Combined AVG'!J14</f>
        <v>0</v>
      </c>
      <c r="D20" s="75"/>
      <c r="E20" s="14"/>
      <c r="F20" s="14">
        <f>('10 wk Combined AVG'!H14+'10 wk Combined AVG'!I14+'10 wk Combined AVG'!J14)/3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 t="str">
        <f>'10 wk Combined AVG'!B15</f>
        <v>Zach Nehls</v>
      </c>
      <c r="C21" s="76">
        <f>'10 wk Combined AVG'!J15</f>
        <v>0</v>
      </c>
      <c r="D21" s="77"/>
      <c r="E21" s="15"/>
      <c r="F21" s="15">
        <f>('10 wk Combined AVG'!H15+'10 wk Combined AVG'!I15+'10 wk Combined AVG'!J15)/3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79">
        <f>'10 wk Combined AVG'!J16</f>
        <v>0</v>
      </c>
      <c r="D22" s="79"/>
      <c r="E22" s="37"/>
      <c r="F22" s="14">
        <f>('10 wk Combined AVG'!H16+'10 wk Combined AVG'!I16+'10 wk Combined AVG'!J16)/3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3">
        <f>'10 wk Combined AVG'!B17</f>
        <v>0</v>
      </c>
      <c r="C23" s="80">
        <f>'10 wk Combined AVG'!J17</f>
        <v>0</v>
      </c>
      <c r="D23" s="80"/>
      <c r="E23" s="15"/>
      <c r="F23" s="15">
        <f>('10 wk Combined AVG'!H17+'10 wk Combined AVG'!I17+'10 wk Combined AVG'!J17)/3</f>
        <v>0</v>
      </c>
      <c r="G23" s="15"/>
      <c r="H23" s="15"/>
      <c r="I23" s="15">
        <f>F23+H23</f>
        <v>0</v>
      </c>
      <c r="J23" s="35"/>
    </row>
    <row r="24" spans="1:10" ht="27">
      <c r="A24" s="46">
        <v>17</v>
      </c>
      <c r="B24" s="48">
        <f>'10 wk Combined AVG'!B18</f>
        <v>0</v>
      </c>
      <c r="C24" s="79">
        <f>'10 wk Combined AVG'!J18</f>
        <v>0</v>
      </c>
      <c r="D24" s="79"/>
      <c r="E24" s="14"/>
      <c r="F24" s="14">
        <f>('10 wk Combined AVG'!H18+'10 wk Combined AVG'!I18+'10 wk Combined AVG'!J18)/3</f>
        <v>0</v>
      </c>
      <c r="G24" s="14"/>
      <c r="H24" s="14"/>
      <c r="I24" s="14">
        <f>F24+H24</f>
        <v>0</v>
      </c>
      <c r="J24" s="17"/>
    </row>
    <row r="25" spans="1:10" ht="27">
      <c r="A25" s="47">
        <v>18</v>
      </c>
      <c r="B25" s="43">
        <f>'10 wk Combined AVG'!B19</f>
        <v>0</v>
      </c>
      <c r="C25" s="80">
        <f>'10 wk Combined AVG'!J19</f>
        <v>0</v>
      </c>
      <c r="D25" s="80"/>
      <c r="E25" s="15"/>
      <c r="F25" s="15">
        <f>('10 wk Combined AVG'!H19+'10 wk Combined AVG'!I19+'10 wk Combined AVG'!J19)/3</f>
        <v>0</v>
      </c>
      <c r="G25" s="15"/>
      <c r="H25" s="15"/>
      <c r="I25" s="15">
        <f>F25+H25</f>
        <v>0</v>
      </c>
      <c r="J25" s="35"/>
    </row>
    <row r="26" spans="1:10" ht="27">
      <c r="A26" s="46">
        <v>19</v>
      </c>
      <c r="B26" s="48">
        <f>'10 wk Combined AVG'!B20</f>
        <v>0</v>
      </c>
      <c r="C26" s="79">
        <f>'10 wk Combined AVG'!J20</f>
        <v>0</v>
      </c>
      <c r="D26" s="79"/>
      <c r="E26" s="14"/>
      <c r="F26" s="14">
        <f>('10 wk Combined AVG'!H20+'10 wk Combined AVG'!I20+'10 wk Combined AVG'!J20)/3</f>
        <v>0</v>
      </c>
      <c r="G26" s="14"/>
      <c r="H26" s="14"/>
      <c r="I26" s="14">
        <f>F26+H26</f>
        <v>0</v>
      </c>
      <c r="J26" s="17"/>
    </row>
    <row r="27" spans="1:10" ht="27">
      <c r="A27" s="47">
        <v>20</v>
      </c>
      <c r="B27" s="43">
        <f>'10 wk Combined AVG'!B21</f>
        <v>0</v>
      </c>
      <c r="C27" s="80">
        <f>'10 wk Combined AVG'!J21</f>
        <v>0</v>
      </c>
      <c r="D27" s="80"/>
      <c r="E27" s="15"/>
      <c r="F27" s="15">
        <f>('10 wk Combined AVG'!H21+'10 wk Combined AVG'!I21+'10 wk Combined AVG'!J21)/3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2017-02-13T16:42:42Z</cp:lastPrinted>
  <dcterms:created xsi:type="dcterms:W3CDTF">2009-01-20T17:17:01Z</dcterms:created>
  <dcterms:modified xsi:type="dcterms:W3CDTF">2020-03-16T17:34:27Z</dcterms:modified>
  <cp:category/>
  <cp:version/>
  <cp:contentType/>
  <cp:contentStatus/>
</cp:coreProperties>
</file>